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" windowWidth="17115" windowHeight="11760"/>
  </bookViews>
  <sheets>
    <sheet name="CAMPANIA" sheetId="13" r:id="rId1"/>
    <sheet name="EMILIA ROMAGNA" sheetId="8" r:id="rId2"/>
    <sheet name="LAZIO" sheetId="14" r:id="rId3"/>
    <sheet name="LIGURIA" sheetId="9" r:id="rId4"/>
    <sheet name="PIEMONTE" sheetId="12" r:id="rId5"/>
    <sheet name="PUGLIA" sheetId="15" r:id="rId6"/>
    <sheet name="SICILIA" sheetId="74" r:id="rId7"/>
    <sheet name="TOSCANA" sheetId="11" r:id="rId8"/>
    <sheet name="SORTEGGIO 8 SQ" sheetId="2" r:id="rId9"/>
    <sheet name="FORM SQ.1 ROSSA QUALIF 1-2" sheetId="24" r:id="rId10"/>
    <sheet name="FORM SQ. 2 BLU QUALIF 1-2" sheetId="25" r:id="rId11"/>
    <sheet name="FOGLIO INC 1-2" sheetId="30" r:id="rId12"/>
    <sheet name="FORM SQ.3 ROSSA QUALIF 3-4" sheetId="29" r:id="rId13"/>
    <sheet name="FORM SQ.4 BLU QUALIF 3-4" sheetId="27" r:id="rId14"/>
    <sheet name="FOGLIO INC 3-4" sheetId="28" r:id="rId15"/>
    <sheet name="FORM SQ.5 ROSSA QUALIF 5-6" sheetId="32" r:id="rId16"/>
    <sheet name="FORM SQ 6 BLU QUALIF 5-6" sheetId="34" r:id="rId17"/>
    <sheet name="FOGLIO INC 5-6" sheetId="33" r:id="rId18"/>
    <sheet name="FORM SQ.7 ROSSA QUALIF 7-8" sheetId="70" r:id="rId19"/>
    <sheet name="FORM SQ 8 BLU QUALIF 7-8" sheetId="71" r:id="rId20"/>
    <sheet name="FOGLIO INC 7-8" sheetId="72" r:id="rId21"/>
    <sheet name="FORM SQ.ROSSA 1° SEMIF" sheetId="40" r:id="rId22"/>
    <sheet name="FORM SQ.BLU 1°SEMIF" sheetId="42" r:id="rId23"/>
    <sheet name="FOGLIO INC.1° SEMIF." sheetId="44" r:id="rId24"/>
    <sheet name="FORM SQ.ROSSA 2° SEMIF. " sheetId="43" r:id="rId25"/>
    <sheet name="FORM SQ.BLU 2° SEMIF" sheetId="46" r:id="rId26"/>
    <sheet name="FOGLIO INC 2° SEMIF." sheetId="41" r:id="rId27"/>
    <sheet name="FORM SQ.ROSSA INC 3°-5° ALTO" sheetId="51" r:id="rId28"/>
    <sheet name="FORM SQ.BLU INC 3°-5° ALTO" sheetId="52" r:id="rId29"/>
    <sheet name="FOGLIO INC 3°-5° ALTO" sheetId="50" r:id="rId30"/>
    <sheet name="FORM SQ.ROSSA INC 3°-5° BASSO" sheetId="56" r:id="rId31"/>
    <sheet name="FORM SQ.BLU INC 3°-5° BASSO" sheetId="57" r:id="rId32"/>
    <sheet name="FOGLIO INC 3°-5° BASSO" sheetId="54" r:id="rId33"/>
    <sheet name="FORM SQ.ROSSA FIN 1°-2°" sheetId="53" r:id="rId34"/>
    <sheet name="FORM SQ.BLU FIN 1°-2° " sheetId="63" r:id="rId35"/>
    <sheet name="FOGLIO INC FIN.1°-2°" sheetId="49" r:id="rId36"/>
    <sheet name="TAB 8 SQ" sheetId="47" r:id="rId37"/>
  </sheets>
  <externalReferences>
    <externalReference r:id="rId38"/>
  </externalReferences>
  <calcPr calcId="144525"/>
</workbook>
</file>

<file path=xl/calcChain.xml><?xml version="1.0" encoding="utf-8"?>
<calcChain xmlns="http://schemas.openxmlformats.org/spreadsheetml/2006/main">
  <c r="H23" i="49" l="1"/>
  <c r="Q23" i="49"/>
  <c r="R23" i="49"/>
  <c r="S23" i="49"/>
  <c r="P23" i="49"/>
  <c r="H25" i="54"/>
  <c r="I25" i="54"/>
  <c r="Q25" i="54"/>
  <c r="R25" i="54"/>
  <c r="S25" i="54"/>
  <c r="P25" i="54"/>
  <c r="H24" i="54"/>
  <c r="I24" i="54"/>
  <c r="Q24" i="54"/>
  <c r="R24" i="54"/>
  <c r="S24" i="54"/>
  <c r="P24" i="54"/>
  <c r="H23" i="54"/>
  <c r="I23" i="54"/>
  <c r="Q23" i="54"/>
  <c r="R23" i="54"/>
  <c r="S23" i="54"/>
  <c r="P23" i="54"/>
  <c r="H25" i="72"/>
  <c r="H24" i="72"/>
  <c r="H23" i="72"/>
  <c r="P25" i="72"/>
  <c r="R25" i="72"/>
  <c r="S25" i="72"/>
  <c r="P24" i="72"/>
  <c r="R24" i="72"/>
  <c r="S24" i="72"/>
  <c r="P23" i="72"/>
  <c r="R23" i="72"/>
  <c r="S23" i="72"/>
  <c r="H24" i="50"/>
  <c r="I24" i="50"/>
  <c r="R24" i="50"/>
  <c r="S24" i="50"/>
  <c r="P24" i="50"/>
  <c r="H23" i="50"/>
  <c r="I23" i="50"/>
  <c r="R23" i="50"/>
  <c r="S23" i="50"/>
  <c r="P23" i="50"/>
  <c r="B23" i="49"/>
  <c r="B24" i="49"/>
  <c r="B25" i="49"/>
  <c r="B24" i="54"/>
  <c r="B23" i="54"/>
  <c r="H25" i="33"/>
  <c r="H24" i="33"/>
  <c r="H23" i="33"/>
  <c r="P25" i="33"/>
  <c r="R25" i="33"/>
  <c r="S25" i="33"/>
  <c r="B26" i="33"/>
  <c r="P24" i="33"/>
  <c r="R24" i="33"/>
  <c r="S24" i="33"/>
  <c r="P23" i="33"/>
  <c r="R23" i="33"/>
  <c r="S23" i="33"/>
  <c r="J24" i="33"/>
  <c r="J23" i="33"/>
  <c r="J22" i="33"/>
  <c r="J21" i="33"/>
  <c r="H26" i="28"/>
  <c r="H25" i="28"/>
  <c r="H24" i="28"/>
  <c r="P26" i="28"/>
  <c r="I26" i="28"/>
  <c r="Q26" i="28"/>
  <c r="R26" i="28"/>
  <c r="S26" i="28"/>
  <c r="P25" i="28"/>
  <c r="I25" i="28"/>
  <c r="Q25" i="28"/>
  <c r="R25" i="28"/>
  <c r="S25" i="28"/>
  <c r="P24" i="28"/>
  <c r="I24" i="28"/>
  <c r="Q24" i="28"/>
  <c r="R24" i="28"/>
  <c r="S24" i="28"/>
  <c r="H24" i="41"/>
  <c r="H23" i="41"/>
  <c r="I23" i="41"/>
  <c r="R23" i="41"/>
  <c r="S23" i="41"/>
  <c r="P23" i="41"/>
  <c r="H25" i="44"/>
  <c r="H24" i="44"/>
  <c r="H23" i="44"/>
  <c r="P25" i="44"/>
  <c r="I25" i="44"/>
  <c r="Q25" i="44"/>
  <c r="R25" i="44"/>
  <c r="S25" i="44"/>
  <c r="P24" i="44"/>
  <c r="I24" i="44"/>
  <c r="Q24" i="44"/>
  <c r="R24" i="44"/>
  <c r="S24" i="44"/>
  <c r="P23" i="44"/>
  <c r="I23" i="44"/>
  <c r="Q23" i="44"/>
  <c r="R23" i="44"/>
  <c r="S23" i="44"/>
  <c r="E25" i="47" l="1"/>
  <c r="E24" i="47"/>
  <c r="E22" i="47"/>
  <c r="E21" i="47"/>
  <c r="E19" i="47"/>
  <c r="E18" i="47"/>
  <c r="E16" i="47"/>
  <c r="E15" i="47"/>
  <c r="J20" i="72" l="1"/>
  <c r="J21" i="72"/>
  <c r="J22" i="72"/>
  <c r="J23" i="72"/>
  <c r="J24" i="72"/>
  <c r="J25" i="72"/>
  <c r="J26" i="72"/>
  <c r="J27" i="72"/>
  <c r="J28" i="72"/>
  <c r="J19" i="72"/>
  <c r="B20" i="72"/>
  <c r="B21" i="72"/>
  <c r="B22" i="72"/>
  <c r="B23" i="72"/>
  <c r="B24" i="72"/>
  <c r="B25" i="72"/>
  <c r="B26" i="72"/>
  <c r="B27" i="72"/>
  <c r="B28" i="72"/>
  <c r="B19" i="72"/>
  <c r="M15" i="30"/>
  <c r="E15" i="30"/>
  <c r="J20" i="30"/>
  <c r="J21" i="30"/>
  <c r="J22" i="30"/>
  <c r="J23" i="30"/>
  <c r="J24" i="30"/>
  <c r="J25" i="30"/>
  <c r="J26" i="30"/>
  <c r="J28" i="30"/>
  <c r="J19" i="30"/>
  <c r="B20" i="30"/>
  <c r="B21" i="30"/>
  <c r="B22" i="30"/>
  <c r="B23" i="30"/>
  <c r="B24" i="30"/>
  <c r="B25" i="30"/>
  <c r="B26" i="30"/>
  <c r="B27" i="30"/>
  <c r="B28" i="30"/>
  <c r="B19" i="30"/>
  <c r="O30" i="72" l="1"/>
  <c r="N30" i="72"/>
  <c r="G30" i="72"/>
  <c r="F30" i="72"/>
  <c r="S28" i="72"/>
  <c r="R28" i="72"/>
  <c r="Q28" i="72"/>
  <c r="P28" i="72"/>
  <c r="I28" i="72"/>
  <c r="H28" i="72"/>
  <c r="S27" i="72"/>
  <c r="R27" i="72"/>
  <c r="P27" i="72"/>
  <c r="I27" i="72"/>
  <c r="H27" i="72"/>
  <c r="S26" i="72"/>
  <c r="R26" i="72"/>
  <c r="P26" i="72"/>
  <c r="H26" i="72"/>
  <c r="S22" i="72"/>
  <c r="R22" i="72"/>
  <c r="Q22" i="72"/>
  <c r="P22" i="72"/>
  <c r="I22" i="72"/>
  <c r="H22" i="72"/>
  <c r="S21" i="72"/>
  <c r="R21" i="72"/>
  <c r="Q21" i="72"/>
  <c r="P21" i="72"/>
  <c r="I21" i="72"/>
  <c r="H21" i="72"/>
  <c r="S20" i="72"/>
  <c r="R20" i="72"/>
  <c r="P20" i="72"/>
  <c r="H20" i="72"/>
  <c r="S19" i="72"/>
  <c r="R19" i="72"/>
  <c r="Q19" i="72"/>
  <c r="P19" i="72"/>
  <c r="I19" i="72"/>
  <c r="H19" i="72"/>
  <c r="BS32" i="47"/>
  <c r="AF62" i="47"/>
  <c r="BR32" i="47" s="1"/>
  <c r="AF58" i="47"/>
  <c r="BR28" i="47" s="1"/>
  <c r="AF52" i="47"/>
  <c r="BR26" i="47" s="1"/>
  <c r="BS28" i="47"/>
  <c r="AF48" i="47"/>
  <c r="BR30" i="47" s="1"/>
  <c r="BT32" i="47"/>
  <c r="BQ32" i="47"/>
  <c r="BP32" i="47"/>
  <c r="BT30" i="47"/>
  <c r="BS30" i="47"/>
  <c r="BQ30" i="47"/>
  <c r="BP30" i="47"/>
  <c r="BT28" i="47"/>
  <c r="BQ28" i="47"/>
  <c r="BP28" i="47"/>
  <c r="BT26" i="47"/>
  <c r="BS26" i="47"/>
  <c r="BQ26" i="47"/>
  <c r="BP26" i="47"/>
  <c r="AF26" i="47"/>
  <c r="AD25" i="47"/>
  <c r="X25" i="47"/>
  <c r="C15" i="71"/>
  <c r="C25" i="71" s="1"/>
  <c r="B14" i="71"/>
  <c r="J15" i="72" s="1"/>
  <c r="BT24" i="47"/>
  <c r="BR24" i="47"/>
  <c r="BQ24" i="47"/>
  <c r="BP24" i="47"/>
  <c r="BS24" i="47"/>
  <c r="AN24" i="47"/>
  <c r="X24" i="47"/>
  <c r="C15" i="70"/>
  <c r="C20" i="70" s="1"/>
  <c r="B14" i="70"/>
  <c r="B15" i="72" s="1"/>
  <c r="AF23" i="47"/>
  <c r="BT22" i="47"/>
  <c r="BQ22" i="47"/>
  <c r="BP22" i="47"/>
  <c r="AD22" i="47"/>
  <c r="AL23" i="47" s="1"/>
  <c r="X22" i="47"/>
  <c r="B14" i="34"/>
  <c r="X21" i="47"/>
  <c r="B14" i="32"/>
  <c r="AF20" i="47"/>
  <c r="AD19" i="47"/>
  <c r="AL17" i="47" s="1"/>
  <c r="AT20" i="47" s="1"/>
  <c r="BL22" i="47" s="1"/>
  <c r="X19" i="47"/>
  <c r="B14" i="27"/>
  <c r="BS22" i="47"/>
  <c r="AN18" i="47"/>
  <c r="BR22" i="47" s="1"/>
  <c r="X18" i="47"/>
  <c r="B14" i="29"/>
  <c r="AF17" i="47"/>
  <c r="AD16" i="47"/>
  <c r="X16" i="47"/>
  <c r="J15" i="30"/>
  <c r="X15" i="47"/>
  <c r="B15" i="30"/>
  <c r="W62" i="47" l="1"/>
  <c r="BL24" i="47"/>
  <c r="Q30" i="72"/>
  <c r="H30" i="72"/>
  <c r="BT36" i="47"/>
  <c r="BL36" i="47"/>
  <c r="BM26" i="47"/>
  <c r="BM24" i="47"/>
  <c r="W48" i="47"/>
  <c r="W52" i="47"/>
  <c r="AM50" i="47" s="1"/>
  <c r="BL26" i="47" s="1"/>
  <c r="P30" i="72"/>
  <c r="R31" i="72"/>
  <c r="S31" i="72"/>
  <c r="I30" i="72"/>
  <c r="C22" i="71"/>
  <c r="C26" i="71"/>
  <c r="C19" i="71"/>
  <c r="C23" i="71"/>
  <c r="C27" i="71"/>
  <c r="C20" i="71"/>
  <c r="C24" i="71"/>
  <c r="C28" i="71"/>
  <c r="C21" i="71"/>
  <c r="C19" i="70"/>
  <c r="C21" i="70" s="1"/>
  <c r="W58" i="47"/>
  <c r="BM22" i="47"/>
  <c r="BL34" i="47"/>
  <c r="BM34" i="47" s="1"/>
  <c r="BT34" i="47"/>
  <c r="C47" i="47"/>
  <c r="E47" i="47" s="1"/>
  <c r="BM36" i="47"/>
  <c r="J23" i="54"/>
  <c r="J24" i="54"/>
  <c r="J25" i="54"/>
  <c r="B25" i="54"/>
  <c r="J23" i="50"/>
  <c r="J24" i="50"/>
  <c r="J25" i="50"/>
  <c r="B23" i="50"/>
  <c r="B24" i="50"/>
  <c r="B25" i="50"/>
  <c r="C54" i="47" l="1"/>
  <c r="E54" i="47" s="1"/>
  <c r="AM59" i="47"/>
  <c r="BL28" i="47" s="1"/>
  <c r="BM28" i="47" s="1"/>
  <c r="C46" i="47"/>
  <c r="E46" i="47" s="1"/>
  <c r="BL30" i="47"/>
  <c r="BM30" i="47" s="1"/>
  <c r="C55" i="47"/>
  <c r="E55" i="47" s="1"/>
  <c r="BL32" i="47"/>
  <c r="BM32" i="47" s="1"/>
  <c r="D32" i="72"/>
  <c r="C26" i="70"/>
  <c r="C25" i="70"/>
  <c r="C22" i="70"/>
  <c r="J23" i="41"/>
  <c r="J24" i="41"/>
  <c r="J25" i="41"/>
  <c r="B23" i="41"/>
  <c r="B24" i="41"/>
  <c r="B25" i="41"/>
  <c r="J23" i="44"/>
  <c r="J24" i="44"/>
  <c r="J25" i="44"/>
  <c r="B23" i="44"/>
  <c r="B24" i="44"/>
  <c r="B25" i="44"/>
  <c r="J25" i="33"/>
  <c r="B23" i="33"/>
  <c r="B24" i="33"/>
  <c r="B25" i="33"/>
  <c r="J26" i="28"/>
  <c r="J25" i="28"/>
  <c r="J24" i="28"/>
  <c r="J23" i="28"/>
  <c r="B24" i="28"/>
  <c r="B25" i="28"/>
  <c r="B26" i="28"/>
  <c r="C25" i="27"/>
  <c r="C24" i="27"/>
  <c r="C23" i="27"/>
  <c r="C27" i="70" l="1"/>
  <c r="C28" i="70" s="1"/>
  <c r="C23" i="70"/>
  <c r="C24" i="70" s="1"/>
  <c r="H19" i="30"/>
  <c r="I19" i="30"/>
  <c r="P19" i="30"/>
  <c r="Q19" i="30"/>
  <c r="R19" i="30"/>
  <c r="S19" i="30"/>
  <c r="H21" i="30"/>
  <c r="I21" i="30"/>
  <c r="P21" i="30"/>
  <c r="Q21" i="30"/>
  <c r="R21" i="30"/>
  <c r="S21" i="30"/>
  <c r="H22" i="30"/>
  <c r="I22" i="30"/>
  <c r="P22" i="30"/>
  <c r="Q22" i="30"/>
  <c r="R22" i="30"/>
  <c r="S22" i="30"/>
  <c r="H26" i="30"/>
  <c r="I26" i="30"/>
  <c r="P26" i="30"/>
  <c r="Q26" i="30"/>
  <c r="R26" i="30"/>
  <c r="S26" i="30"/>
  <c r="H28" i="30"/>
  <c r="I28" i="30"/>
  <c r="P28" i="30"/>
  <c r="Q28" i="30"/>
  <c r="R28" i="30"/>
  <c r="S28" i="30"/>
  <c r="F30" i="30"/>
  <c r="G30" i="30"/>
  <c r="N30" i="30"/>
  <c r="O30" i="30"/>
  <c r="Q30" i="30" l="1"/>
  <c r="H30" i="30"/>
  <c r="P30" i="30"/>
  <c r="S31" i="30"/>
  <c r="R31" i="30"/>
  <c r="S26" i="49"/>
  <c r="S20" i="49"/>
  <c r="Q26" i="49"/>
  <c r="Q20" i="49"/>
  <c r="R26" i="49"/>
  <c r="R20" i="49"/>
  <c r="P26" i="49"/>
  <c r="P20" i="49"/>
  <c r="I26" i="49"/>
  <c r="H26" i="49"/>
  <c r="H20" i="49"/>
  <c r="I19" i="49"/>
  <c r="S26" i="54"/>
  <c r="S20" i="54"/>
  <c r="Q26" i="54"/>
  <c r="Q20" i="54"/>
  <c r="R26" i="54"/>
  <c r="R20" i="54"/>
  <c r="P26" i="54"/>
  <c r="P20" i="54"/>
  <c r="I26" i="54"/>
  <c r="I20" i="54"/>
  <c r="H26" i="54"/>
  <c r="H20" i="54"/>
  <c r="I19" i="54"/>
  <c r="S26" i="50"/>
  <c r="S20" i="50"/>
  <c r="Q26" i="50"/>
  <c r="R26" i="50"/>
  <c r="R20" i="50"/>
  <c r="P26" i="50"/>
  <c r="P20" i="50"/>
  <c r="I26" i="50"/>
  <c r="I20" i="50"/>
  <c r="H26" i="50"/>
  <c r="H20" i="50"/>
  <c r="I19" i="50"/>
  <c r="S26" i="41"/>
  <c r="S20" i="41"/>
  <c r="R26" i="41"/>
  <c r="R20" i="41"/>
  <c r="P26" i="41"/>
  <c r="P20" i="41"/>
  <c r="I26" i="41"/>
  <c r="I20" i="41"/>
  <c r="I19" i="41"/>
  <c r="H26" i="41"/>
  <c r="H20" i="41"/>
  <c r="H26" i="44"/>
  <c r="H20" i="44"/>
  <c r="S26" i="44"/>
  <c r="S20" i="44"/>
  <c r="Q26" i="44"/>
  <c r="Q20" i="44"/>
  <c r="R26" i="44"/>
  <c r="R20" i="44"/>
  <c r="P26" i="44"/>
  <c r="P20" i="44"/>
  <c r="I26" i="44"/>
  <c r="I20" i="44"/>
  <c r="I19" i="44"/>
  <c r="S26" i="33"/>
  <c r="S20" i="33"/>
  <c r="R26" i="33"/>
  <c r="R20" i="33"/>
  <c r="P26" i="33"/>
  <c r="P20" i="33"/>
  <c r="H26" i="33"/>
  <c r="H20" i="33"/>
  <c r="I19" i="33"/>
  <c r="S23" i="28"/>
  <c r="S20" i="28"/>
  <c r="Q23" i="28"/>
  <c r="Q20" i="28"/>
  <c r="R23" i="28"/>
  <c r="R20" i="28"/>
  <c r="H23" i="28"/>
  <c r="H20" i="28"/>
  <c r="P23" i="28"/>
  <c r="P20" i="28"/>
  <c r="I23" i="28"/>
  <c r="I20" i="28"/>
  <c r="I19" i="28"/>
  <c r="B20" i="49"/>
  <c r="B21" i="49"/>
  <c r="B22" i="49"/>
  <c r="B26" i="49"/>
  <c r="B27" i="49"/>
  <c r="B28" i="49"/>
  <c r="B19" i="49"/>
  <c r="M15" i="49"/>
  <c r="J15" i="49"/>
  <c r="E15" i="49"/>
  <c r="B15" i="49"/>
  <c r="J15" i="54"/>
  <c r="B15" i="54"/>
  <c r="J20" i="54"/>
  <c r="J21" i="54"/>
  <c r="J22" i="54"/>
  <c r="J26" i="54"/>
  <c r="J27" i="54"/>
  <c r="J28" i="54"/>
  <c r="J19" i="54"/>
  <c r="B20" i="54"/>
  <c r="B21" i="54"/>
  <c r="B22" i="54"/>
  <c r="B26" i="54"/>
  <c r="B27" i="54"/>
  <c r="B28" i="54"/>
  <c r="B19" i="54"/>
  <c r="B19" i="50"/>
  <c r="J20" i="50"/>
  <c r="J21" i="50"/>
  <c r="J22" i="50"/>
  <c r="J26" i="50"/>
  <c r="J27" i="50"/>
  <c r="J28" i="50"/>
  <c r="J19" i="50"/>
  <c r="B20" i="50"/>
  <c r="B21" i="50"/>
  <c r="B22" i="50"/>
  <c r="B26" i="50"/>
  <c r="B27" i="50"/>
  <c r="B28" i="50"/>
  <c r="J20" i="41"/>
  <c r="J21" i="41"/>
  <c r="J22" i="41"/>
  <c r="J26" i="41"/>
  <c r="J27" i="41"/>
  <c r="J28" i="41"/>
  <c r="J19" i="41"/>
  <c r="B20" i="41"/>
  <c r="B21" i="41"/>
  <c r="B22" i="41"/>
  <c r="B26" i="41"/>
  <c r="B27" i="41"/>
  <c r="B28" i="41"/>
  <c r="B19" i="41"/>
  <c r="M15" i="41"/>
  <c r="J15" i="41"/>
  <c r="E15" i="41"/>
  <c r="B15" i="41"/>
  <c r="B15" i="44"/>
  <c r="J20" i="44"/>
  <c r="J21" i="44"/>
  <c r="J22" i="44"/>
  <c r="J26" i="44"/>
  <c r="J27" i="44"/>
  <c r="J28" i="44"/>
  <c r="J19" i="44"/>
  <c r="C15" i="40"/>
  <c r="C20" i="40" s="1"/>
  <c r="B20" i="44"/>
  <c r="B21" i="44"/>
  <c r="B22" i="44"/>
  <c r="B26" i="44"/>
  <c r="B27" i="44"/>
  <c r="B28" i="44"/>
  <c r="B19" i="44"/>
  <c r="J20" i="33"/>
  <c r="J26" i="33"/>
  <c r="J27" i="33"/>
  <c r="J28" i="33"/>
  <c r="J19" i="33"/>
  <c r="B20" i="33"/>
  <c r="B21" i="33"/>
  <c r="B22" i="33"/>
  <c r="B27" i="33"/>
  <c r="B28" i="33"/>
  <c r="B19" i="33"/>
  <c r="C15" i="34"/>
  <c r="M15" i="72" s="1"/>
  <c r="C15" i="32"/>
  <c r="J15" i="28"/>
  <c r="B15" i="28"/>
  <c r="J20" i="28"/>
  <c r="J21" i="28"/>
  <c r="J22" i="28"/>
  <c r="J27" i="28"/>
  <c r="J28" i="28"/>
  <c r="J19" i="28"/>
  <c r="B20" i="28"/>
  <c r="B21" i="28"/>
  <c r="B22" i="28"/>
  <c r="B23" i="28"/>
  <c r="B27" i="28"/>
  <c r="B28" i="28"/>
  <c r="B19" i="28"/>
  <c r="C15" i="27"/>
  <c r="M15" i="28" s="1"/>
  <c r="C15" i="29"/>
  <c r="C23" i="29" s="1"/>
  <c r="R19" i="49"/>
  <c r="R21" i="49"/>
  <c r="R22" i="49"/>
  <c r="R27" i="49"/>
  <c r="R28" i="49"/>
  <c r="S19" i="49"/>
  <c r="S21" i="49"/>
  <c r="S22" i="49"/>
  <c r="S27" i="49"/>
  <c r="S28" i="49"/>
  <c r="P19" i="49"/>
  <c r="P21" i="49"/>
  <c r="P22" i="49"/>
  <c r="P27" i="49"/>
  <c r="P28" i="49"/>
  <c r="O30" i="49"/>
  <c r="N30" i="49"/>
  <c r="H19" i="49"/>
  <c r="H21" i="49"/>
  <c r="H22" i="49"/>
  <c r="H27" i="49"/>
  <c r="H28" i="49"/>
  <c r="G30" i="49"/>
  <c r="F30" i="49"/>
  <c r="Q28" i="49"/>
  <c r="I28" i="49"/>
  <c r="Q27" i="49"/>
  <c r="I27" i="49"/>
  <c r="Q22" i="49"/>
  <c r="I22" i="49"/>
  <c r="Q21" i="49"/>
  <c r="I21" i="49"/>
  <c r="Q19" i="49"/>
  <c r="R19" i="54"/>
  <c r="R21" i="54"/>
  <c r="R22" i="54"/>
  <c r="R27" i="54"/>
  <c r="R28" i="54"/>
  <c r="S19" i="54"/>
  <c r="S21" i="54"/>
  <c r="S22" i="54"/>
  <c r="S27" i="54"/>
  <c r="S28" i="54"/>
  <c r="P19" i="54"/>
  <c r="P21" i="54"/>
  <c r="P22" i="54"/>
  <c r="P27" i="54"/>
  <c r="P28" i="54"/>
  <c r="O30" i="54"/>
  <c r="N30" i="54"/>
  <c r="H19" i="54"/>
  <c r="H21" i="54"/>
  <c r="H22" i="54"/>
  <c r="H27" i="54"/>
  <c r="H28" i="54"/>
  <c r="G30" i="54"/>
  <c r="F30" i="54"/>
  <c r="Q28" i="54"/>
  <c r="I28" i="54"/>
  <c r="I27" i="54"/>
  <c r="Q22" i="54"/>
  <c r="I22" i="54"/>
  <c r="Q21" i="54"/>
  <c r="I21" i="54"/>
  <c r="Q19" i="54"/>
  <c r="R19" i="50"/>
  <c r="R21" i="50"/>
  <c r="R22" i="50"/>
  <c r="R27" i="50"/>
  <c r="R28" i="50"/>
  <c r="S19" i="50"/>
  <c r="S21" i="50"/>
  <c r="S22" i="50"/>
  <c r="S27" i="50"/>
  <c r="S28" i="50"/>
  <c r="P19" i="50"/>
  <c r="P21" i="50"/>
  <c r="P22" i="50"/>
  <c r="P27" i="50"/>
  <c r="P28" i="50"/>
  <c r="O30" i="50"/>
  <c r="N30" i="50"/>
  <c r="H19" i="50"/>
  <c r="H21" i="50"/>
  <c r="H22" i="50"/>
  <c r="H27" i="50"/>
  <c r="H28" i="50"/>
  <c r="G30" i="50"/>
  <c r="F30" i="50"/>
  <c r="Q28" i="50"/>
  <c r="I28" i="50"/>
  <c r="Q27" i="50"/>
  <c r="I27" i="50"/>
  <c r="Q22" i="50"/>
  <c r="I22" i="50"/>
  <c r="Q21" i="50"/>
  <c r="I21" i="50"/>
  <c r="M15" i="50"/>
  <c r="R19" i="41"/>
  <c r="R21" i="41"/>
  <c r="R22" i="41"/>
  <c r="R27" i="41"/>
  <c r="R28" i="41"/>
  <c r="S19" i="41"/>
  <c r="S21" i="41"/>
  <c r="S22" i="41"/>
  <c r="S27" i="41"/>
  <c r="S28" i="41"/>
  <c r="P19" i="41"/>
  <c r="P21" i="41"/>
  <c r="P22" i="41"/>
  <c r="P27" i="41"/>
  <c r="P28" i="41"/>
  <c r="O30" i="41"/>
  <c r="N30" i="41"/>
  <c r="H19" i="41"/>
  <c r="H21" i="41"/>
  <c r="H22" i="41"/>
  <c r="H27" i="41"/>
  <c r="H28" i="41"/>
  <c r="G30" i="41"/>
  <c r="F30" i="41"/>
  <c r="Q28" i="41"/>
  <c r="I28" i="41"/>
  <c r="Q27" i="41"/>
  <c r="Q22" i="41"/>
  <c r="I22" i="41"/>
  <c r="Q21" i="41"/>
  <c r="I21" i="41"/>
  <c r="Q19" i="41"/>
  <c r="C19" i="43"/>
  <c r="C21" i="43" s="1"/>
  <c r="C22" i="43" s="1"/>
  <c r="C23" i="43" s="1"/>
  <c r="C24" i="43" s="1"/>
  <c r="C25" i="43" s="1"/>
  <c r="C26" i="43"/>
  <c r="C20" i="43"/>
  <c r="R19" i="44"/>
  <c r="R21" i="44"/>
  <c r="R22" i="44"/>
  <c r="R27" i="44"/>
  <c r="R28" i="44"/>
  <c r="S19" i="44"/>
  <c r="S21" i="44"/>
  <c r="S22" i="44"/>
  <c r="S27" i="44"/>
  <c r="S28" i="44"/>
  <c r="P19" i="44"/>
  <c r="P21" i="44"/>
  <c r="P22" i="44"/>
  <c r="P27" i="44"/>
  <c r="P28" i="44"/>
  <c r="O30" i="44"/>
  <c r="N30" i="44"/>
  <c r="H19" i="44"/>
  <c r="H21" i="44"/>
  <c r="H22" i="44"/>
  <c r="H27" i="44"/>
  <c r="H28" i="44"/>
  <c r="G30" i="44"/>
  <c r="F30" i="44"/>
  <c r="Q28" i="44"/>
  <c r="I28" i="44"/>
  <c r="Q27" i="44"/>
  <c r="I27" i="44"/>
  <c r="Q22" i="44"/>
  <c r="I22" i="44"/>
  <c r="Q21" i="44"/>
  <c r="I21" i="44"/>
  <c r="Q19" i="44"/>
  <c r="M15" i="44"/>
  <c r="J15" i="44"/>
  <c r="R19" i="33"/>
  <c r="R21" i="33"/>
  <c r="R22" i="33"/>
  <c r="R27" i="33"/>
  <c r="R28" i="33"/>
  <c r="S19" i="33"/>
  <c r="S21" i="33"/>
  <c r="S22" i="33"/>
  <c r="S27" i="33"/>
  <c r="S28" i="33"/>
  <c r="P19" i="33"/>
  <c r="P21" i="33"/>
  <c r="P22" i="33"/>
  <c r="P27" i="33"/>
  <c r="P28" i="33"/>
  <c r="O30" i="33"/>
  <c r="N30" i="33"/>
  <c r="H19" i="33"/>
  <c r="H21" i="33"/>
  <c r="H22" i="33"/>
  <c r="H27" i="33"/>
  <c r="H28" i="33"/>
  <c r="G30" i="33"/>
  <c r="F30" i="33"/>
  <c r="Q28" i="33"/>
  <c r="I28" i="33"/>
  <c r="Q27" i="33"/>
  <c r="I27" i="33"/>
  <c r="Q22" i="33"/>
  <c r="I22" i="33"/>
  <c r="Q21" i="33"/>
  <c r="I21" i="33"/>
  <c r="R19" i="28"/>
  <c r="R21" i="28"/>
  <c r="R22" i="28"/>
  <c r="R27" i="28"/>
  <c r="R28" i="28"/>
  <c r="S19" i="28"/>
  <c r="S21" i="28"/>
  <c r="S22" i="28"/>
  <c r="S27" i="28"/>
  <c r="S28" i="28"/>
  <c r="P19" i="28"/>
  <c r="P21" i="28"/>
  <c r="P22" i="28"/>
  <c r="P27" i="28"/>
  <c r="P28" i="28"/>
  <c r="O30" i="28"/>
  <c r="N30" i="28"/>
  <c r="H19" i="28"/>
  <c r="H21" i="28"/>
  <c r="H22" i="28"/>
  <c r="H27" i="28"/>
  <c r="H28" i="28"/>
  <c r="G30" i="28"/>
  <c r="F30" i="28"/>
  <c r="Q28" i="28"/>
  <c r="I28" i="28"/>
  <c r="Q27" i="28"/>
  <c r="I27" i="28"/>
  <c r="Q22" i="28"/>
  <c r="I22" i="28"/>
  <c r="Q21" i="28"/>
  <c r="I21" i="28"/>
  <c r="Q19" i="28"/>
  <c r="D32" i="30" l="1"/>
  <c r="C27" i="43"/>
  <c r="C28" i="43" s="1"/>
  <c r="C20" i="32"/>
  <c r="E15" i="72"/>
  <c r="H30" i="44"/>
  <c r="H30" i="28"/>
  <c r="R31" i="28"/>
  <c r="P30" i="41"/>
  <c r="S31" i="50"/>
  <c r="H30" i="41"/>
  <c r="M15" i="33"/>
  <c r="C25" i="34"/>
  <c r="C24" i="34"/>
  <c r="C23" i="34"/>
  <c r="E15" i="50"/>
  <c r="C19" i="29"/>
  <c r="C21" i="29" s="1"/>
  <c r="C22" i="29" s="1"/>
  <c r="C19" i="27"/>
  <c r="C27" i="27"/>
  <c r="C26" i="34"/>
  <c r="Q30" i="33"/>
  <c r="P30" i="54"/>
  <c r="H30" i="33"/>
  <c r="Q30" i="41"/>
  <c r="H30" i="49"/>
  <c r="C21" i="27"/>
  <c r="P30" i="44"/>
  <c r="P30" i="49"/>
  <c r="P30" i="50"/>
  <c r="S31" i="49"/>
  <c r="C20" i="27"/>
  <c r="C28" i="27"/>
  <c r="C27" i="34"/>
  <c r="S31" i="54"/>
  <c r="P30" i="33"/>
  <c r="R31" i="33"/>
  <c r="S31" i="44"/>
  <c r="H30" i="54"/>
  <c r="C26" i="27"/>
  <c r="C20" i="34"/>
  <c r="B15" i="50"/>
  <c r="R31" i="54"/>
  <c r="I30" i="54"/>
  <c r="S31" i="28"/>
  <c r="I30" i="28"/>
  <c r="Q30" i="50"/>
  <c r="J15" i="33"/>
  <c r="P30" i="28"/>
  <c r="C19" i="32"/>
  <c r="C21" i="32" s="1"/>
  <c r="R31" i="41"/>
  <c r="I30" i="41"/>
  <c r="H30" i="50"/>
  <c r="Q30" i="49"/>
  <c r="C19" i="34"/>
  <c r="B15" i="33"/>
  <c r="C19" i="40"/>
  <c r="C21" i="40" s="1"/>
  <c r="C22" i="40" s="1"/>
  <c r="E15" i="44"/>
  <c r="C26" i="40"/>
  <c r="S31" i="41"/>
  <c r="R31" i="50"/>
  <c r="Q30" i="28"/>
  <c r="Q30" i="44"/>
  <c r="S31" i="33"/>
  <c r="I30" i="33"/>
  <c r="R31" i="44"/>
  <c r="I30" i="44"/>
  <c r="I30" i="50"/>
  <c r="Q30" i="54"/>
  <c r="R31" i="49"/>
  <c r="I30" i="49"/>
  <c r="C20" i="29"/>
  <c r="E15" i="28"/>
  <c r="E15" i="33"/>
  <c r="C22" i="34"/>
  <c r="C28" i="34"/>
  <c r="C21" i="34"/>
  <c r="C22" i="27"/>
  <c r="J15" i="50"/>
  <c r="D32" i="50" l="1"/>
  <c r="D32" i="41"/>
  <c r="D32" i="28"/>
  <c r="C27" i="40"/>
  <c r="C28" i="40" s="1"/>
  <c r="C23" i="40"/>
  <c r="C24" i="40" s="1"/>
  <c r="C25" i="40" s="1"/>
  <c r="C22" i="32"/>
  <c r="C26" i="32"/>
  <c r="C25" i="32"/>
  <c r="C27" i="29"/>
  <c r="C28" i="29" s="1"/>
  <c r="C24" i="29"/>
  <c r="C26" i="29"/>
  <c r="C25" i="29"/>
  <c r="D32" i="33"/>
  <c r="C27" i="32" l="1"/>
  <c r="C28" i="32" s="1"/>
  <c r="C23" i="32"/>
  <c r="C24" i="32" s="1"/>
</calcChain>
</file>

<file path=xl/sharedStrings.xml><?xml version="1.0" encoding="utf-8"?>
<sst xmlns="http://schemas.openxmlformats.org/spreadsheetml/2006/main" count="1202" uniqueCount="238">
  <si>
    <t>SQUADRA</t>
  </si>
  <si>
    <t xml:space="preserve">  VINCITORE</t>
  </si>
  <si>
    <t>Cat.Kg.</t>
  </si>
  <si>
    <t>PC</t>
  </si>
  <si>
    <t>PT</t>
  </si>
  <si>
    <t>PTS</t>
  </si>
  <si>
    <t>V</t>
  </si>
  <si>
    <t>TOTALE</t>
  </si>
  <si>
    <t>TOT. PC</t>
  </si>
  <si>
    <t>TOT. PT</t>
  </si>
  <si>
    <t>TOT. PTS</t>
  </si>
  <si>
    <t>TOT. V</t>
  </si>
  <si>
    <t>N°</t>
  </si>
  <si>
    <t>1/4 Finale</t>
  </si>
  <si>
    <t>1/2 Finale</t>
  </si>
  <si>
    <t>Finale 1°/2°</t>
  </si>
  <si>
    <t>PR</t>
  </si>
  <si>
    <t>1-</t>
  </si>
  <si>
    <t>Cl.</t>
  </si>
  <si>
    <t>Nr.</t>
  </si>
  <si>
    <t>8-</t>
  </si>
  <si>
    <t>P</t>
  </si>
  <si>
    <t>CODICE</t>
  </si>
  <si>
    <t>FORMAZIONE SQUADRA</t>
  </si>
  <si>
    <t>NOME COGNOME ATLETA</t>
  </si>
  <si>
    <t>CODICE SOCIETA'</t>
  </si>
  <si>
    <t>ROSSA</t>
  </si>
  <si>
    <t>BLU</t>
  </si>
  <si>
    <t>ROSSO</t>
  </si>
  <si>
    <t xml:space="preserve">N°Sorteggio </t>
  </si>
  <si>
    <t>N° Ordine</t>
  </si>
  <si>
    <t>Codice Società</t>
  </si>
  <si>
    <r>
      <t xml:space="preserve">NOME COGNOME ATLETA </t>
    </r>
    <r>
      <rPr>
        <b/>
        <sz val="18"/>
        <color indexed="10"/>
        <rFont val="Arial"/>
        <family val="2"/>
      </rPr>
      <t>ROSSO</t>
    </r>
  </si>
  <si>
    <r>
      <t xml:space="preserve">NOME COGNOME ATLETA </t>
    </r>
    <r>
      <rPr>
        <b/>
        <sz val="18"/>
        <color indexed="56"/>
        <rFont val="Arial"/>
        <family val="2"/>
      </rPr>
      <t>BLU</t>
    </r>
  </si>
  <si>
    <t>RECUPERI</t>
  </si>
  <si>
    <t>CAMPIONATO ITALIANO A SQUADRE di LOTTA  GR</t>
  </si>
  <si>
    <t>GR</t>
  </si>
  <si>
    <t>SOCIETA' / COD</t>
  </si>
  <si>
    <t>SOCIETA'</t>
  </si>
  <si>
    <t>SQUADRA 1</t>
  </si>
  <si>
    <t>CAMPIONATO ITALIANO A SQUADRE di LOTTA GR</t>
  </si>
  <si>
    <t>SQUADRA       1</t>
  </si>
  <si>
    <t>SL</t>
  </si>
  <si>
    <t>SEN</t>
  </si>
  <si>
    <t>SQUADRA 4</t>
  </si>
  <si>
    <t>SQUADRA 5</t>
  </si>
  <si>
    <t>SQUADRA 6</t>
  </si>
  <si>
    <t>SQUADRA 7</t>
  </si>
  <si>
    <t>3° INCONTRO 1/4 di FINALE</t>
  </si>
  <si>
    <t>2° INCONTRO 1/4 di FINALE</t>
  </si>
  <si>
    <t xml:space="preserve">SQUADRA </t>
  </si>
  <si>
    <t xml:space="preserve">SQUADRA      </t>
  </si>
  <si>
    <t>1° INCONTRO 1/2 di FINALE</t>
  </si>
  <si>
    <t xml:space="preserve">SQUADRA       </t>
  </si>
  <si>
    <t xml:space="preserve">SQUADRA     </t>
  </si>
  <si>
    <t>SON</t>
  </si>
  <si>
    <t>SAN</t>
  </si>
  <si>
    <t>SIN</t>
  </si>
  <si>
    <t>SUN</t>
  </si>
  <si>
    <t>SONY</t>
  </si>
  <si>
    <t>SANI</t>
  </si>
  <si>
    <t>2° INCONTRO 1/2 FINALE</t>
  </si>
  <si>
    <t>FINALE 3° / 5°</t>
  </si>
  <si>
    <t>FINALE 1° / 2°</t>
  </si>
  <si>
    <t>TROFEO DELLE REGIONI</t>
  </si>
  <si>
    <t>55 SL</t>
  </si>
  <si>
    <t>60 GR</t>
  </si>
  <si>
    <t>66SL</t>
  </si>
  <si>
    <t>66 GR</t>
  </si>
  <si>
    <t>74 SL</t>
  </si>
  <si>
    <t>74 GR</t>
  </si>
  <si>
    <t>84 SL</t>
  </si>
  <si>
    <t>100 GR</t>
  </si>
  <si>
    <t>51 LF</t>
  </si>
  <si>
    <t>63 LF</t>
  </si>
  <si>
    <t>66 SL</t>
  </si>
  <si>
    <t>TROFEO DELLE REGIONI 2014</t>
  </si>
  <si>
    <t xml:space="preserve">51 LF </t>
  </si>
  <si>
    <t>NAS</t>
  </si>
  <si>
    <t>NES</t>
  </si>
  <si>
    <t>NIS</t>
  </si>
  <si>
    <t xml:space="preserve">SQUADRA   1  </t>
  </si>
  <si>
    <t xml:space="preserve">SQUADRA     2 </t>
  </si>
  <si>
    <t>SQUADRA 3</t>
  </si>
  <si>
    <t>SQUADRA 2</t>
  </si>
  <si>
    <t>SQUADRA      3</t>
  </si>
  <si>
    <r>
      <t xml:space="preserve">SQUADRA      </t>
    </r>
    <r>
      <rPr>
        <b/>
        <sz val="20"/>
        <color indexed="12"/>
        <rFont val="Arial"/>
        <family val="2"/>
      </rPr>
      <t>4</t>
    </r>
  </si>
  <si>
    <t>SQUADRA      5</t>
  </si>
  <si>
    <r>
      <t xml:space="preserve">SQUADRA      </t>
    </r>
    <r>
      <rPr>
        <b/>
        <sz val="20"/>
        <color indexed="12"/>
        <rFont val="Arial"/>
        <family val="2"/>
      </rPr>
      <t>6</t>
    </r>
  </si>
  <si>
    <t>SQUADRA 8</t>
  </si>
  <si>
    <t>SQUADRA      7</t>
  </si>
  <si>
    <r>
      <t xml:space="preserve">SQUADRA      </t>
    </r>
    <r>
      <rPr>
        <b/>
        <sz val="20"/>
        <color indexed="12"/>
        <rFont val="Arial"/>
        <family val="2"/>
      </rPr>
      <t>8</t>
    </r>
  </si>
  <si>
    <t>CAMPANIA</t>
  </si>
  <si>
    <t>LAZIO</t>
  </si>
  <si>
    <t>LIGURIA</t>
  </si>
  <si>
    <t>EMILIA ROMAGNA</t>
  </si>
  <si>
    <t>SORTEGGIO  REGIONI</t>
  </si>
  <si>
    <t>PIEMONTE</t>
  </si>
  <si>
    <t>PUGLIA</t>
  </si>
  <si>
    <t>SICILIA</t>
  </si>
  <si>
    <t>TOSCANA</t>
  </si>
  <si>
    <t>TROFEO DELLE REGIONI di LOTTA  GR/SL/LF</t>
  </si>
  <si>
    <t>LF</t>
  </si>
  <si>
    <t>STILE</t>
  </si>
  <si>
    <r>
      <t xml:space="preserve">VERBALE PESO </t>
    </r>
    <r>
      <rPr>
        <b/>
        <sz val="12"/>
        <rFont val="Bookman Old Style"/>
        <family val="1"/>
      </rPr>
      <t xml:space="preserve">                        </t>
    </r>
    <r>
      <rPr>
        <b/>
        <sz val="18"/>
        <color rgb="FFFF0000"/>
        <rFont val="Bookman Old Style"/>
        <family val="1"/>
      </rPr>
      <t>CADETTI-JUNIORES</t>
    </r>
    <r>
      <rPr>
        <b/>
        <sz val="12"/>
        <rFont val="Bookman Old Style"/>
        <family val="1"/>
      </rPr>
      <t xml:space="preserve">       </t>
    </r>
    <r>
      <rPr>
        <b/>
        <sz val="20"/>
        <rFont val="Bookman Old Style"/>
        <family val="1"/>
      </rPr>
      <t xml:space="preserve"> </t>
    </r>
    <r>
      <rPr>
        <b/>
        <sz val="20"/>
        <color indexed="10"/>
        <rFont val="Bookman Old Style"/>
        <family val="1"/>
      </rPr>
      <t>ANNI  dal 1994 al 1998</t>
    </r>
  </si>
  <si>
    <t>TROFEO DELLE REGIONI GR/SL/LF</t>
  </si>
  <si>
    <t>4° INCONTRO 1/4 di FINALE</t>
  </si>
  <si>
    <t xml:space="preserve">55SL- 60GR-66SL-66GR-74SL-74GR-84 SL-100GR-51 LF-63 LF </t>
  </si>
  <si>
    <t>PROMEMORIA CATEGORIE</t>
  </si>
  <si>
    <t>CR CAMPANIA</t>
  </si>
  <si>
    <t>ALBONETTI GIADA</t>
  </si>
  <si>
    <t>RINALDI ENRICA</t>
  </si>
  <si>
    <t>C.R .E.R</t>
  </si>
  <si>
    <t>CAVINA EMIDIO</t>
  </si>
  <si>
    <t>CECATI ALEXANDRU</t>
  </si>
  <si>
    <t>CELMARE STEFAN LIVIO</t>
  </si>
  <si>
    <t>KASHAMI MIAIL</t>
  </si>
  <si>
    <t>MARETTI SAMUELE</t>
  </si>
  <si>
    <t>MENGHETTI NICOLA</t>
  </si>
  <si>
    <t>MINGUZZI MIRCO</t>
  </si>
  <si>
    <t>MRISHAJ MARTIN</t>
  </si>
  <si>
    <t>RUSU VALERIU</t>
  </si>
  <si>
    <t>CR LIGURIA</t>
  </si>
  <si>
    <t>ALATI MARCO</t>
  </si>
  <si>
    <t>MASOTTI JACOPO</t>
  </si>
  <si>
    <t>MARTINI GIACOMO</t>
  </si>
  <si>
    <t>POZZOLI EMILIO</t>
  </si>
  <si>
    <t>TOFFANINI VENDEL</t>
  </si>
  <si>
    <t>GIORDANELLA MATTEO</t>
  </si>
  <si>
    <t>MICHELIS GIACOMO</t>
  </si>
  <si>
    <t>1OO</t>
  </si>
  <si>
    <t>CARCEA MARCO</t>
  </si>
  <si>
    <t>VARICELLI SAMUELE</t>
  </si>
  <si>
    <t>GERARD MORGANE</t>
  </si>
  <si>
    <t>LA MACCHIA MARTINA</t>
  </si>
  <si>
    <t>CAPUTO GIUSEPPE</t>
  </si>
  <si>
    <t>ESPOSITO ANDREA</t>
  </si>
  <si>
    <t>TALAMO GIANLUCA</t>
  </si>
  <si>
    <t>CASABURI GAETANO</t>
  </si>
  <si>
    <t>GUARINO VIRGILIO</t>
  </si>
  <si>
    <t>DE LUCIA EMMANUELE</t>
  </si>
  <si>
    <t>MICOLONI ALFREDO</t>
  </si>
  <si>
    <t>TOTARO DAVID</t>
  </si>
  <si>
    <t>VARRELLA ANTONIO GIUSEPPE</t>
  </si>
  <si>
    <t>SUCCOIA VINCENZO</t>
  </si>
  <si>
    <t>CAPANO RITA</t>
  </si>
  <si>
    <t>SUCCOIA IVANA</t>
  </si>
  <si>
    <t>CR LAZIO</t>
  </si>
  <si>
    <t>TRANSULTI VALERIO</t>
  </si>
  <si>
    <t>MONTORSELLI MATTEO</t>
  </si>
  <si>
    <t>PAOLONI SAMUELE</t>
  </si>
  <si>
    <t>GIUNTA CARLO</t>
  </si>
  <si>
    <t>GIUFFRIDA GIACOMO</t>
  </si>
  <si>
    <t>DI STEFANO MATTIA</t>
  </si>
  <si>
    <t>DARIOZZI LUCA</t>
  </si>
  <si>
    <t>DI CARMINE LUCA</t>
  </si>
  <si>
    <t>POGGI EMANUELE</t>
  </si>
  <si>
    <t>RAFFI WILLIAM</t>
  </si>
  <si>
    <t>RESTAGNO SAVERIO</t>
  </si>
  <si>
    <t>RINALDI MICHELE</t>
  </si>
  <si>
    <t>BORSELLINO SAVERIO</t>
  </si>
  <si>
    <t>GUERRAZZI LUCA</t>
  </si>
  <si>
    <t>PROIETTI MARIO</t>
  </si>
  <si>
    <t>CALABRO NOEMI</t>
  </si>
  <si>
    <t>ANGELINI ROBERTA</t>
  </si>
  <si>
    <t>CR PUGLIA</t>
  </si>
  <si>
    <t>QUARTO GIUSEPPE</t>
  </si>
  <si>
    <t>BOANCA NARCIS MIHAI</t>
  </si>
  <si>
    <t>FIORE GIUSEPPE</t>
  </si>
  <si>
    <t>SPINA VITO</t>
  </si>
  <si>
    <t>CAPOBIANCO FRANCESCO</t>
  </si>
  <si>
    <t>CATALDO MICHELE</t>
  </si>
  <si>
    <t>LAGATTOLLA GIANLUCA</t>
  </si>
  <si>
    <t>CALABRIA GIORGIA</t>
  </si>
  <si>
    <t>CR PIEMONTE</t>
  </si>
  <si>
    <t>FRENI GIOVANNI</t>
  </si>
  <si>
    <t>SANDRON JACOPO</t>
  </si>
  <si>
    <t>BOGGIO FRANCESCO</t>
  </si>
  <si>
    <t>DE MARTINO EMILIANO</t>
  </si>
  <si>
    <t>ALBANO SIMONE</t>
  </si>
  <si>
    <t>BARBIERI GIUSEPPE</t>
  </si>
  <si>
    <t>FIDELBO SIMONE</t>
  </si>
  <si>
    <t>DEALBERA EMANUELE</t>
  </si>
  <si>
    <t>GIAIMO DANIELE</t>
  </si>
  <si>
    <t>ZANDOMENEGHI MARTINA</t>
  </si>
  <si>
    <t>RAINERO CAROLA</t>
  </si>
  <si>
    <t>CR TOSCANA</t>
  </si>
  <si>
    <t>IANNATTONI SIMONE</t>
  </si>
  <si>
    <t>GADDINI FRANCESCO</t>
  </si>
  <si>
    <t>PARISE MATTIA</t>
  </si>
  <si>
    <t>SANTOCCHI DAVIDE PAOLO</t>
  </si>
  <si>
    <t>MIMOUNI OMAR</t>
  </si>
  <si>
    <t>RISTORI LORENZO</t>
  </si>
  <si>
    <t>DENTONE GIACOMO</t>
  </si>
  <si>
    <t>CAPPELLI FRANCESCO</t>
  </si>
  <si>
    <t>FERRINI ISABELLA</t>
  </si>
  <si>
    <t>CR SICILIA</t>
  </si>
  <si>
    <t>AZZARELLO MARCO</t>
  </si>
  <si>
    <t>CHIARA MASSIMILIANO</t>
  </si>
  <si>
    <t>BORDINO FEDERICO</t>
  </si>
  <si>
    <t>PIZZIMENTI SHARON</t>
  </si>
  <si>
    <t>GARCIA MEJJIA DE JESUS</t>
  </si>
  <si>
    <t>PARATORE GAETANO PHILIP</t>
  </si>
  <si>
    <t>SANFILIPPO DOMENICO</t>
  </si>
  <si>
    <t>TOSTO LUCA</t>
  </si>
  <si>
    <t>GIUFFRIDA FEDERICA</t>
  </si>
  <si>
    <t>GALLO VINCENZO</t>
  </si>
  <si>
    <t>RESTA MARIA ROSARIA</t>
  </si>
  <si>
    <t>SANTOCCHI DAVIDE</t>
  </si>
  <si>
    <t>PARATORE GAETANO</t>
  </si>
  <si>
    <t>MAIORANA EMANUELE</t>
  </si>
  <si>
    <t>GARCIA MEJA</t>
  </si>
  <si>
    <t>MINGUZZI MIRKO</t>
  </si>
  <si>
    <t>KASHAMI MIHAIL</t>
  </si>
  <si>
    <t>RUSU VALERIO</t>
  </si>
  <si>
    <t>CELMARE LIVIO</t>
  </si>
  <si>
    <t>CHIARA MASSIMILIAN</t>
  </si>
  <si>
    <t>GARCIA MEJIA</t>
  </si>
  <si>
    <t>DE ALBERA EMANUELE</t>
  </si>
  <si>
    <t>MIMOUI OMAR</t>
  </si>
  <si>
    <t>POZZOLI EMILI0</t>
  </si>
  <si>
    <t>VARRELLA ANTONIO</t>
  </si>
  <si>
    <t>DE LUCIA EMANUELE</t>
  </si>
  <si>
    <t>DI STEFANO DAVIDE</t>
  </si>
  <si>
    <t>CALABRO' NOEMI</t>
  </si>
  <si>
    <t>BOANCA NARCIS</t>
  </si>
  <si>
    <t>RESTA MARIA ROSALBA</t>
  </si>
  <si>
    <t>SICILA</t>
  </si>
  <si>
    <t>TRONCONE ARIANNA</t>
  </si>
  <si>
    <t>VF</t>
  </si>
  <si>
    <t>EV</t>
  </si>
  <si>
    <t>S</t>
  </si>
  <si>
    <t>TO</t>
  </si>
  <si>
    <t>PP</t>
  </si>
  <si>
    <t>CLASSIFICA DEFINITIVA REGIONI</t>
  </si>
  <si>
    <t>REGIONE</t>
  </si>
  <si>
    <t>MAIORANA  EMANUELE</t>
  </si>
  <si>
    <t>FARACI JOAN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</si>
</sst>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°"/>
  </numFmts>
  <fonts count="55">
    <font>
      <sz val="10"/>
      <name val="Arial"/>
    </font>
    <font>
      <sz val="10"/>
      <name val="Arial"/>
      <family val="2"/>
    </font>
    <font>
      <sz val="10"/>
      <name val="GFACE85"/>
      <family val="3"/>
      <charset val="9"/>
    </font>
    <font>
      <b/>
      <sz val="10"/>
      <name val="Algerian"/>
      <family val="5"/>
    </font>
    <font>
      <b/>
      <sz val="12"/>
      <name val="Bookman Old Style"/>
      <family val="1"/>
    </font>
    <font>
      <b/>
      <sz val="16"/>
      <name val="Arial"/>
      <family val="2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8"/>
      <color indexed="56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20"/>
      <name val="Arial"/>
      <family val="2"/>
    </font>
    <font>
      <b/>
      <sz val="16"/>
      <color indexed="10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sz val="14"/>
      <name val="Bookman Old Style"/>
      <family val="1"/>
    </font>
    <font>
      <b/>
      <sz val="22"/>
      <color indexed="53"/>
      <name val="Arial"/>
      <family val="2"/>
    </font>
    <font>
      <b/>
      <sz val="18"/>
      <name val="Bookman Old Style"/>
      <family val="1"/>
    </font>
    <font>
      <sz val="14"/>
      <name val="Arial"/>
      <family val="2"/>
    </font>
    <font>
      <b/>
      <sz val="10"/>
      <name val="Bookman Old Style"/>
      <family val="1"/>
    </font>
    <font>
      <b/>
      <u/>
      <sz val="10"/>
      <name val="Arial"/>
      <family val="2"/>
    </font>
    <font>
      <b/>
      <sz val="14"/>
      <name val="Arial"/>
      <family val="2"/>
    </font>
    <font>
      <b/>
      <sz val="16"/>
      <name val="Bookman Old Style"/>
      <family val="1"/>
    </font>
    <font>
      <b/>
      <sz val="28"/>
      <color indexed="10"/>
      <name val="Arial"/>
      <family val="2"/>
    </font>
    <font>
      <b/>
      <sz val="28"/>
      <color indexed="56"/>
      <name val="Arial"/>
      <family val="2"/>
    </font>
    <font>
      <b/>
      <sz val="26"/>
      <name val="Arial"/>
      <family val="2"/>
    </font>
    <font>
      <b/>
      <sz val="20"/>
      <name val="Bookman Old Style"/>
      <family val="1"/>
    </font>
    <font>
      <b/>
      <sz val="20"/>
      <name val="Arial"/>
      <family val="2"/>
    </font>
    <font>
      <b/>
      <sz val="20"/>
      <color indexed="10"/>
      <name val="Bookman Old Style"/>
      <family val="1"/>
    </font>
    <font>
      <sz val="20"/>
      <name val="Arial"/>
      <family val="2"/>
    </font>
    <font>
      <sz val="8"/>
      <name val="Arial"/>
      <family val="2"/>
    </font>
    <font>
      <b/>
      <sz val="16"/>
      <color indexed="12"/>
      <name val="Arial"/>
      <family val="2"/>
    </font>
    <font>
      <b/>
      <sz val="20"/>
      <color indexed="12"/>
      <name val="Arial"/>
      <family val="2"/>
    </font>
    <font>
      <b/>
      <sz val="24"/>
      <name val="Bookman Old Style"/>
      <family val="1"/>
    </font>
    <font>
      <sz val="24"/>
      <name val="Arial"/>
      <family val="2"/>
    </font>
    <font>
      <i/>
      <sz val="22"/>
      <name val="Arial"/>
      <family val="2"/>
    </font>
    <font>
      <b/>
      <i/>
      <sz val="22"/>
      <name val="Arial"/>
      <family val="2"/>
    </font>
    <font>
      <b/>
      <i/>
      <sz val="22"/>
      <color indexed="10"/>
      <name val="Arial"/>
      <family val="2"/>
    </font>
    <font>
      <b/>
      <i/>
      <u/>
      <sz val="22"/>
      <name val="Arial"/>
      <family val="2"/>
    </font>
    <font>
      <i/>
      <sz val="10"/>
      <name val="Arial"/>
      <family val="2"/>
    </font>
    <font>
      <b/>
      <i/>
      <sz val="36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b/>
      <i/>
      <sz val="18"/>
      <name val="Arial"/>
      <family val="2"/>
    </font>
    <font>
      <b/>
      <i/>
      <sz val="26"/>
      <name val="Arial"/>
      <family val="2"/>
    </font>
    <font>
      <b/>
      <i/>
      <sz val="16"/>
      <name val="Arial"/>
      <family val="2"/>
    </font>
    <font>
      <b/>
      <i/>
      <sz val="24"/>
      <name val="Arial"/>
      <family val="2"/>
    </font>
    <font>
      <i/>
      <sz val="24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20"/>
      <color indexed="10"/>
      <name val="Arial"/>
      <family val="2"/>
    </font>
    <font>
      <b/>
      <sz val="28"/>
      <color rgb="FF0070C0"/>
      <name val="Arial"/>
      <family val="2"/>
    </font>
    <font>
      <b/>
      <i/>
      <sz val="18"/>
      <name val="Bookman Old Style"/>
      <family val="1"/>
    </font>
    <font>
      <b/>
      <sz val="18"/>
      <color rgb="FFFF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Trellis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Fill="0"/>
  </cellStyleXfs>
  <cellXfs count="351">
    <xf numFmtId="0" fontId="0" fillId="0" borderId="0" xfId="0"/>
    <xf numFmtId="0" fontId="1" fillId="0" borderId="0" xfId="1"/>
    <xf numFmtId="0" fontId="1" fillId="0" borderId="0" xfId="1" applyBorder="1"/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8" fillId="0" borderId="3" xfId="1" applyFont="1" applyFill="1" applyBorder="1" applyAlignment="1">
      <alignment horizontal="centerContinuous"/>
    </xf>
    <xf numFmtId="0" fontId="1" fillId="0" borderId="0" xfId="1" applyFill="1"/>
    <xf numFmtId="0" fontId="16" fillId="0" borderId="0" xfId="1" applyFont="1" applyFill="1" applyBorder="1" applyAlignment="1"/>
    <xf numFmtId="0" fontId="19" fillId="0" borderId="0" xfId="1" applyFont="1" applyFill="1" applyBorder="1" applyAlignment="1"/>
    <xf numFmtId="0" fontId="16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" fillId="0" borderId="0" xfId="1" applyFill="1" applyBorder="1"/>
    <xf numFmtId="0" fontId="16" fillId="0" borderId="2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21" fillId="0" borderId="0" xfId="1" applyFont="1"/>
    <xf numFmtId="0" fontId="8" fillId="0" borderId="0" xfId="1" applyFont="1" applyAlignment="1">
      <alignment horizontal="center"/>
    </xf>
    <xf numFmtId="0" fontId="8" fillId="0" borderId="0" xfId="1" applyFont="1"/>
    <xf numFmtId="0" fontId="20" fillId="0" borderId="0" xfId="1" applyFont="1" applyBorder="1" applyAlignment="1">
      <alignment horizontal="center"/>
    </xf>
    <xf numFmtId="0" fontId="20" fillId="0" borderId="0" xfId="1" quotePrefix="1" applyFont="1" applyBorder="1" applyAlignment="1">
      <alignment horizontal="left"/>
    </xf>
    <xf numFmtId="0" fontId="20" fillId="0" borderId="0" xfId="1" applyFont="1" applyBorder="1"/>
    <xf numFmtId="0" fontId="0" fillId="0" borderId="0" xfId="0" applyFill="1"/>
    <xf numFmtId="0" fontId="0" fillId="0" borderId="0" xfId="0" applyFill="1" applyBorder="1"/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0" fillId="0" borderId="6" xfId="0" applyFill="1" applyBorder="1" applyAlignment="1"/>
    <xf numFmtId="0" fontId="16" fillId="0" borderId="0" xfId="0" applyFont="1" applyFill="1" applyBorder="1"/>
    <xf numFmtId="0" fontId="25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0" fillId="0" borderId="0" xfId="0" applyBorder="1"/>
    <xf numFmtId="0" fontId="2" fillId="0" borderId="0" xfId="0" applyFont="1" applyFill="1" applyBorder="1"/>
    <xf numFmtId="0" fontId="4" fillId="0" borderId="7" xfId="0" quotePrefix="1" applyFont="1" applyBorder="1" applyAlignment="1">
      <alignment horizontal="left"/>
    </xf>
    <xf numFmtId="0" fontId="4" fillId="0" borderId="7" xfId="0" applyFont="1" applyBorder="1"/>
    <xf numFmtId="0" fontId="5" fillId="0" borderId="1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1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/>
    <xf numFmtId="0" fontId="2" fillId="0" borderId="6" xfId="0" applyFont="1" applyFill="1" applyBorder="1"/>
    <xf numFmtId="0" fontId="3" fillId="0" borderId="6" xfId="0" applyFont="1" applyFill="1" applyBorder="1"/>
    <xf numFmtId="0" fontId="0" fillId="0" borderId="6" xfId="0" applyFill="1" applyBorder="1"/>
    <xf numFmtId="0" fontId="0" fillId="0" borderId="9" xfId="0" applyFill="1" applyBorder="1"/>
    <xf numFmtId="0" fontId="4" fillId="0" borderId="10" xfId="0" quotePrefix="1" applyFont="1" applyBorder="1" applyAlignment="1">
      <alignment horizontal="left"/>
    </xf>
    <xf numFmtId="0" fontId="4" fillId="0" borderId="0" xfId="0" applyFont="1" applyBorder="1"/>
    <xf numFmtId="0" fontId="4" fillId="0" borderId="11" xfId="0" applyFont="1" applyBorder="1"/>
    <xf numFmtId="0" fontId="0" fillId="0" borderId="4" xfId="0" applyFill="1" applyBorder="1"/>
    <xf numFmtId="0" fontId="5" fillId="0" borderId="12" xfId="0" applyFont="1" applyFill="1" applyBorder="1" applyAlignment="1">
      <alignment horizontal="center" vertical="center"/>
    </xf>
    <xf numFmtId="1" fontId="13" fillId="2" borderId="13" xfId="0" applyNumberFormat="1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3" borderId="4" xfId="0" applyFill="1" applyBorder="1" applyAlignment="1"/>
    <xf numFmtId="0" fontId="0" fillId="3" borderId="14" xfId="0" applyFill="1" applyBorder="1" applyAlignment="1"/>
    <xf numFmtId="0" fontId="14" fillId="0" borderId="1" xfId="0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0" borderId="5" xfId="0" applyFill="1" applyBorder="1"/>
    <xf numFmtId="0" fontId="16" fillId="0" borderId="10" xfId="0" applyFont="1" applyFill="1" applyBorder="1"/>
    <xf numFmtId="0" fontId="0" fillId="0" borderId="11" xfId="0" applyFill="1" applyBorder="1"/>
    <xf numFmtId="0" fontId="0" fillId="0" borderId="3" xfId="0" applyFill="1" applyBorder="1"/>
    <xf numFmtId="0" fontId="0" fillId="0" borderId="7" xfId="0" applyFill="1" applyBorder="1"/>
    <xf numFmtId="0" fontId="0" fillId="0" borderId="15" xfId="0" applyFill="1" applyBorder="1"/>
    <xf numFmtId="0" fontId="0" fillId="0" borderId="0" xfId="0" applyAlignment="1"/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37" fillId="2" borderId="1" xfId="0" applyFont="1" applyFill="1" applyBorder="1" applyAlignment="1" applyProtection="1">
      <alignment horizontal="center" vertical="center"/>
      <protection hidden="1"/>
    </xf>
    <xf numFmtId="0" fontId="37" fillId="2" borderId="16" xfId="0" applyFont="1" applyFill="1" applyBorder="1" applyAlignment="1" applyProtection="1">
      <alignment horizontal="center" vertical="center"/>
      <protection hidden="1"/>
    </xf>
    <xf numFmtId="164" fontId="37" fillId="2" borderId="0" xfId="0" applyNumberFormat="1" applyFont="1" applyFill="1" applyBorder="1" applyAlignment="1" applyProtection="1">
      <alignment horizontal="center" vertical="center"/>
      <protection hidden="1"/>
    </xf>
    <xf numFmtId="0" fontId="38" fillId="2" borderId="1" xfId="0" applyFont="1" applyFill="1" applyBorder="1" applyAlignment="1" applyProtection="1">
      <alignment horizontal="center" vertical="center"/>
      <protection hidden="1"/>
    </xf>
    <xf numFmtId="0" fontId="40" fillId="2" borderId="0" xfId="0" applyFont="1" applyFill="1" applyAlignment="1" applyProtection="1">
      <alignment horizontal="center" vertical="center"/>
      <protection hidden="1"/>
    </xf>
    <xf numFmtId="0" fontId="40" fillId="2" borderId="0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Alignment="1" applyProtection="1">
      <alignment horizontal="center" vertical="center"/>
      <protection hidden="1"/>
    </xf>
    <xf numFmtId="0" fontId="42" fillId="2" borderId="0" xfId="0" applyFont="1" applyFill="1" applyAlignment="1" applyProtection="1">
      <alignment horizontal="center" vertical="center"/>
      <protection hidden="1"/>
    </xf>
    <xf numFmtId="0" fontId="40" fillId="2" borderId="17" xfId="0" applyFont="1" applyFill="1" applyBorder="1" applyAlignment="1" applyProtection="1">
      <alignment horizontal="center" vertical="center"/>
      <protection hidden="1"/>
    </xf>
    <xf numFmtId="0" fontId="43" fillId="2" borderId="0" xfId="0" applyFont="1" applyFill="1" applyAlignment="1" applyProtection="1">
      <alignment horizontal="center" vertical="center"/>
      <protection hidden="1"/>
    </xf>
    <xf numFmtId="0" fontId="40" fillId="2" borderId="18" xfId="0" applyFont="1" applyFill="1" applyBorder="1" applyAlignment="1" applyProtection="1">
      <alignment horizontal="center" vertical="center"/>
      <protection hidden="1"/>
    </xf>
    <xf numFmtId="0" fontId="40" fillId="2" borderId="19" xfId="0" applyFont="1" applyFill="1" applyBorder="1" applyAlignment="1" applyProtection="1">
      <alignment horizontal="center" vertical="center"/>
      <protection hidden="1"/>
    </xf>
    <xf numFmtId="0" fontId="44" fillId="2" borderId="0" xfId="0" applyFont="1" applyFill="1" applyBorder="1" applyAlignment="1" applyProtection="1">
      <alignment horizontal="center" vertical="center"/>
      <protection hidden="1"/>
    </xf>
    <xf numFmtId="0" fontId="42" fillId="2" borderId="0" xfId="0" applyFont="1" applyFill="1" applyBorder="1" applyAlignment="1" applyProtection="1">
      <alignment horizontal="center" vertical="center"/>
      <protection hidden="1"/>
    </xf>
    <xf numFmtId="0" fontId="40" fillId="2" borderId="20" xfId="0" applyFont="1" applyFill="1" applyBorder="1" applyAlignment="1" applyProtection="1">
      <alignment horizontal="center" vertical="center"/>
      <protection hidden="1"/>
    </xf>
    <xf numFmtId="0" fontId="40" fillId="2" borderId="21" xfId="0" applyFont="1" applyFill="1" applyBorder="1" applyAlignment="1" applyProtection="1">
      <alignment horizontal="center" vertical="center"/>
      <protection hidden="1"/>
    </xf>
    <xf numFmtId="0" fontId="46" fillId="2" borderId="17" xfId="0" applyFont="1" applyFill="1" applyBorder="1" applyAlignment="1" applyProtection="1">
      <alignment horizontal="center" vertical="center"/>
      <protection hidden="1"/>
    </xf>
    <xf numFmtId="0" fontId="40" fillId="2" borderId="22" xfId="0" applyFont="1" applyFill="1" applyBorder="1" applyAlignment="1" applyProtection="1">
      <alignment horizontal="center" vertical="center"/>
      <protection hidden="1"/>
    </xf>
    <xf numFmtId="0" fontId="40" fillId="2" borderId="23" xfId="0" applyFont="1" applyFill="1" applyBorder="1" applyAlignment="1" applyProtection="1">
      <alignment horizontal="center" vertical="center"/>
      <protection hidden="1"/>
    </xf>
    <xf numFmtId="0" fontId="40" fillId="2" borderId="24" xfId="0" applyFont="1" applyFill="1" applyBorder="1" applyAlignment="1" applyProtection="1">
      <alignment horizontal="center" vertical="center"/>
      <protection hidden="1"/>
    </xf>
    <xf numFmtId="0" fontId="47" fillId="2" borderId="1" xfId="0" applyFont="1" applyFill="1" applyBorder="1" applyAlignment="1" applyProtection="1">
      <alignment horizontal="center" vertical="center"/>
      <protection hidden="1"/>
    </xf>
    <xf numFmtId="0" fontId="49" fillId="2" borderId="0" xfId="0" applyFont="1" applyFill="1" applyBorder="1" applyAlignment="1" applyProtection="1">
      <alignment horizontal="center" vertical="center"/>
      <protection hidden="1"/>
    </xf>
    <xf numFmtId="0" fontId="49" fillId="2" borderId="0" xfId="0" applyFont="1" applyFill="1" applyAlignment="1" applyProtection="1">
      <alignment horizontal="center" vertical="center"/>
      <protection hidden="1"/>
    </xf>
    <xf numFmtId="0" fontId="46" fillId="2" borderId="0" xfId="0" applyFont="1" applyFill="1" applyAlignment="1" applyProtection="1">
      <alignment horizontal="center" vertical="center"/>
      <protection hidden="1"/>
    </xf>
    <xf numFmtId="0" fontId="50" fillId="2" borderId="0" xfId="0" applyFont="1" applyFill="1" applyAlignment="1" applyProtection="1">
      <alignment horizontal="center" vertical="center"/>
      <protection hidden="1"/>
    </xf>
    <xf numFmtId="0" fontId="42" fillId="2" borderId="20" xfId="0" applyFont="1" applyFill="1" applyBorder="1" applyAlignment="1" applyProtection="1">
      <alignment horizontal="center" vertical="center"/>
      <protection hidden="1"/>
    </xf>
    <xf numFmtId="0" fontId="37" fillId="2" borderId="6" xfId="0" applyFont="1" applyFill="1" applyBorder="1" applyAlignment="1" applyProtection="1">
      <alignment horizontal="center" vertical="center"/>
      <protection hidden="1"/>
    </xf>
    <xf numFmtId="0" fontId="36" fillId="2" borderId="20" xfId="0" applyFont="1" applyFill="1" applyBorder="1" applyAlignment="1" applyProtection="1">
      <alignment horizontal="center" vertical="center"/>
      <protection hidden="1"/>
    </xf>
    <xf numFmtId="0" fontId="51" fillId="2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0" borderId="5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46" fillId="0" borderId="4" xfId="0" applyFont="1" applyBorder="1" applyAlignment="1">
      <alignment horizontal="left" vertical="center"/>
    </xf>
    <xf numFmtId="0" fontId="4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5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46" fillId="2" borderId="0" xfId="0" applyFont="1" applyFill="1" applyBorder="1" applyAlignment="1" applyProtection="1">
      <alignment horizontal="center" vertical="center"/>
      <protection hidden="1"/>
    </xf>
    <xf numFmtId="0" fontId="37" fillId="2" borderId="0" xfId="0" applyFont="1" applyFill="1" applyAlignment="1" applyProtection="1">
      <alignment horizontal="center" vertical="center"/>
      <protection hidden="1"/>
    </xf>
    <xf numFmtId="0" fontId="48" fillId="2" borderId="0" xfId="0" applyFont="1" applyFill="1" applyBorder="1" applyAlignment="1" applyProtection="1">
      <alignment horizontal="center" vertical="center"/>
      <protection hidden="1"/>
    </xf>
    <xf numFmtId="0" fontId="41" fillId="2" borderId="0" xfId="0" applyFont="1" applyFill="1" applyBorder="1" applyAlignment="1" applyProtection="1">
      <alignment horizontal="center" vertical="center"/>
      <protection hidden="1"/>
    </xf>
    <xf numFmtId="0" fontId="37" fillId="2" borderId="0" xfId="0" applyFont="1" applyFill="1" applyBorder="1" applyAlignment="1" applyProtection="1">
      <alignment horizontal="center" vertical="center"/>
      <protection hidden="1"/>
    </xf>
    <xf numFmtId="0" fontId="44" fillId="2" borderId="0" xfId="0" applyFont="1" applyFill="1" applyAlignment="1" applyProtection="1">
      <alignment horizontal="center" vertical="center"/>
      <protection hidden="1"/>
    </xf>
    <xf numFmtId="0" fontId="44" fillId="2" borderId="1" xfId="0" applyFont="1" applyFill="1" applyBorder="1" applyAlignment="1" applyProtection="1">
      <alignment horizontal="center" vertical="center"/>
      <protection hidden="1"/>
    </xf>
    <xf numFmtId="0" fontId="37" fillId="2" borderId="13" xfId="0" applyFont="1" applyFill="1" applyBorder="1" applyAlignment="1" applyProtection="1">
      <alignment horizontal="center" vertical="center"/>
      <protection locked="0"/>
    </xf>
    <xf numFmtId="1" fontId="38" fillId="2" borderId="13" xfId="0" applyNumberFormat="1" applyFont="1" applyFill="1" applyBorder="1" applyAlignment="1" applyProtection="1">
      <alignment horizontal="center" vertical="center"/>
      <protection hidden="1"/>
    </xf>
    <xf numFmtId="0" fontId="38" fillId="2" borderId="13" xfId="0" applyFont="1" applyFill="1" applyBorder="1" applyAlignment="1" applyProtection="1">
      <alignment horizontal="center" vertical="center"/>
      <protection hidden="1"/>
    </xf>
    <xf numFmtId="0" fontId="38" fillId="2" borderId="13" xfId="0" applyFont="1" applyFill="1" applyBorder="1" applyAlignment="1" applyProtection="1">
      <alignment horizontal="center" vertical="center"/>
      <protection locked="0"/>
    </xf>
    <xf numFmtId="0" fontId="37" fillId="2" borderId="26" xfId="0" applyFont="1" applyFill="1" applyBorder="1" applyAlignment="1" applyProtection="1">
      <alignment horizontal="center" vertical="center"/>
      <protection locked="0"/>
    </xf>
    <xf numFmtId="1" fontId="38" fillId="2" borderId="27" xfId="0" applyNumberFormat="1" applyFont="1" applyFill="1" applyBorder="1" applyAlignment="1" applyProtection="1">
      <alignment horizontal="center" vertical="center"/>
      <protection hidden="1"/>
    </xf>
    <xf numFmtId="0" fontId="38" fillId="2" borderId="27" xfId="0" applyFont="1" applyFill="1" applyBorder="1" applyAlignment="1" applyProtection="1">
      <alignment horizontal="center" vertical="center"/>
      <protection hidden="1"/>
    </xf>
    <xf numFmtId="0" fontId="38" fillId="2" borderId="26" xfId="0" applyFont="1" applyFill="1" applyBorder="1" applyAlignment="1" applyProtection="1">
      <alignment horizontal="center" vertical="center"/>
      <protection locked="0"/>
    </xf>
    <xf numFmtId="0" fontId="37" fillId="2" borderId="30" xfId="0" applyFont="1" applyFill="1" applyBorder="1" applyAlignment="1" applyProtection="1">
      <alignment horizontal="center" vertical="center"/>
      <protection locked="0"/>
    </xf>
    <xf numFmtId="0" fontId="38" fillId="2" borderId="16" xfId="0" applyFont="1" applyFill="1" applyBorder="1" applyAlignment="1" applyProtection="1">
      <alignment horizontal="center" vertical="center"/>
      <protection hidden="1"/>
    </xf>
    <xf numFmtId="0" fontId="38" fillId="2" borderId="31" xfId="0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Alignment="1" applyProtection="1">
      <alignment horizontal="center" vertical="center"/>
      <protection locked="0"/>
    </xf>
    <xf numFmtId="0" fontId="38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 applyProtection="1">
      <alignment horizontal="center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0" fontId="38" fillId="2" borderId="31" xfId="0" applyFont="1" applyFill="1" applyBorder="1" applyAlignment="1" applyProtection="1">
      <alignment horizontal="center" vertical="center"/>
      <protection hidden="1"/>
    </xf>
    <xf numFmtId="0" fontId="37" fillId="2" borderId="28" xfId="0" applyFont="1" applyFill="1" applyBorder="1" applyAlignment="1" applyProtection="1">
      <alignment horizontal="center" vertical="center"/>
      <protection hidden="1"/>
    </xf>
    <xf numFmtId="0" fontId="37" fillId="2" borderId="30" xfId="0" applyFont="1" applyFill="1" applyBorder="1" applyAlignment="1" applyProtection="1">
      <alignment horizontal="center" vertical="center"/>
      <protection hidden="1"/>
    </xf>
    <xf numFmtId="1" fontId="37" fillId="2" borderId="1" xfId="0" applyNumberFormat="1" applyFont="1" applyFill="1" applyBorder="1" applyAlignment="1" applyProtection="1">
      <alignment horizontal="center" vertical="center"/>
      <protection hidden="1"/>
    </xf>
    <xf numFmtId="0" fontId="37" fillId="2" borderId="4" xfId="0" applyFont="1" applyFill="1" applyBorder="1" applyAlignment="1" applyProtection="1">
      <alignment horizontal="center" vertical="center"/>
      <protection hidden="1"/>
    </xf>
    <xf numFmtId="1" fontId="38" fillId="2" borderId="1" xfId="0" applyNumberFormat="1" applyFont="1" applyFill="1" applyBorder="1" applyAlignment="1" applyProtection="1">
      <alignment horizontal="center" vertical="center"/>
      <protection hidden="1"/>
    </xf>
    <xf numFmtId="1" fontId="38" fillId="2" borderId="0" xfId="0" applyNumberFormat="1" applyFont="1" applyFill="1" applyBorder="1" applyAlignment="1" applyProtection="1">
      <alignment horizontal="center" vertical="center"/>
      <protection hidden="1"/>
    </xf>
    <xf numFmtId="0" fontId="37" fillId="2" borderId="16" xfId="0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>
      <alignment horizontal="left"/>
    </xf>
    <xf numFmtId="0" fontId="18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Continuous"/>
    </xf>
    <xf numFmtId="0" fontId="4" fillId="0" borderId="0" xfId="1" applyFont="1" applyFill="1" applyBorder="1" applyAlignment="1">
      <alignment horizontal="center" vertical="center"/>
    </xf>
    <xf numFmtId="0" fontId="4" fillId="0" borderId="0" xfId="1" quotePrefix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center"/>
    </xf>
    <xf numFmtId="0" fontId="18" fillId="0" borderId="0" xfId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6" fillId="0" borderId="1" xfId="0" applyFont="1" applyBorder="1" applyAlignment="1">
      <alignment horizontal="center"/>
    </xf>
    <xf numFmtId="0" fontId="27" fillId="0" borderId="4" xfId="0" quotePrefix="1" applyFont="1" applyFill="1" applyBorder="1" applyAlignment="1">
      <alignment horizontal="center" vertical="center"/>
    </xf>
    <xf numFmtId="0" fontId="27" fillId="0" borderId="14" xfId="0" quotePrefix="1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8" xfId="0" applyFont="1" applyFill="1" applyBorder="1" applyAlignment="1">
      <alignment horizontal="left" vertical="center" wrapText="1"/>
    </xf>
    <xf numFmtId="0" fontId="30" fillId="0" borderId="29" xfId="0" applyFont="1" applyBorder="1" applyAlignment="1">
      <alignment horizontal="left" wrapText="1"/>
    </xf>
    <xf numFmtId="0" fontId="30" fillId="0" borderId="2" xfId="0" applyFont="1" applyBorder="1" applyAlignment="1">
      <alignment horizontal="left" wrapText="1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3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44" fillId="0" borderId="4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4" fillId="0" borderId="4" xfId="1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quotePrefix="1" applyFont="1" applyFill="1" applyBorder="1" applyAlignment="1">
      <alignment horizontal="left" vertical="center"/>
    </xf>
    <xf numFmtId="0" fontId="4" fillId="0" borderId="6" xfId="0" quotePrefix="1" applyFont="1" applyFill="1" applyBorder="1" applyAlignment="1">
      <alignment horizontal="left" vertical="center"/>
    </xf>
    <xf numFmtId="0" fontId="4" fillId="0" borderId="9" xfId="0" quotePrefix="1" applyFont="1" applyFill="1" applyBorder="1" applyAlignment="1">
      <alignment horizontal="left" vertical="center"/>
    </xf>
    <xf numFmtId="0" fontId="4" fillId="0" borderId="10" xfId="0" quotePrefix="1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left" vertical="center"/>
    </xf>
    <xf numFmtId="0" fontId="4" fillId="0" borderId="11" xfId="0" quotePrefix="1" applyFont="1" applyFill="1" applyBorder="1" applyAlignment="1">
      <alignment horizontal="left" vertical="center"/>
    </xf>
    <xf numFmtId="0" fontId="4" fillId="0" borderId="3" xfId="0" quotePrefix="1" applyFont="1" applyFill="1" applyBorder="1" applyAlignment="1">
      <alignment horizontal="left" vertical="center"/>
    </xf>
    <xf numFmtId="0" fontId="4" fillId="0" borderId="7" xfId="0" quotePrefix="1" applyFont="1" applyFill="1" applyBorder="1" applyAlignment="1">
      <alignment horizontal="left" vertical="center"/>
    </xf>
    <xf numFmtId="0" fontId="4" fillId="0" borderId="15" xfId="0" quotePrefix="1" applyFont="1" applyFill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0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/>
    <xf numFmtId="0" fontId="0" fillId="0" borderId="14" xfId="0" applyBorder="1" applyAlignment="1"/>
    <xf numFmtId="0" fontId="0" fillId="0" borderId="12" xfId="0" applyBorder="1" applyAlignment="1"/>
    <xf numFmtId="0" fontId="32" fillId="0" borderId="4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0" fillId="0" borderId="2" xfId="0" applyBorder="1" applyAlignment="1">
      <alignment wrapText="1"/>
    </xf>
    <xf numFmtId="0" fontId="23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15" xfId="0" applyBorder="1" applyAlignment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4" fillId="0" borderId="5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45" fillId="2" borderId="4" xfId="0" applyFont="1" applyFill="1" applyBorder="1" applyAlignment="1" applyProtection="1">
      <alignment horizontal="center" vertical="center"/>
      <protection hidden="1"/>
    </xf>
    <xf numFmtId="0" fontId="46" fillId="2" borderId="0" xfId="0" applyFont="1" applyFill="1" applyBorder="1" applyAlignment="1" applyProtection="1">
      <alignment horizontal="center" vertical="center"/>
      <protection hidden="1"/>
    </xf>
    <xf numFmtId="0" fontId="40" fillId="2" borderId="0" xfId="0" applyFont="1" applyFill="1" applyBorder="1" applyAlignment="1" applyProtection="1">
      <alignment horizontal="center" vertical="center"/>
      <protection hidden="1"/>
    </xf>
    <xf numFmtId="0" fontId="37" fillId="2" borderId="30" xfId="0" applyFont="1" applyFill="1" applyBorder="1" applyAlignment="1" applyProtection="1">
      <alignment horizontal="center" vertical="center"/>
      <protection hidden="1"/>
    </xf>
    <xf numFmtId="0" fontId="37" fillId="2" borderId="28" xfId="0" applyFont="1" applyFill="1" applyBorder="1" applyAlignment="1" applyProtection="1">
      <alignment horizontal="center" vertical="center"/>
      <protection hidden="1"/>
    </xf>
    <xf numFmtId="0" fontId="37" fillId="2" borderId="31" xfId="0" applyFont="1" applyFill="1" applyBorder="1" applyAlignment="1" applyProtection="1">
      <alignment horizontal="center" vertical="center"/>
      <protection hidden="1"/>
    </xf>
    <xf numFmtId="0" fontId="37" fillId="2" borderId="0" xfId="0" applyFont="1" applyFill="1" applyBorder="1" applyAlignment="1" applyProtection="1">
      <alignment horizontal="center" vertical="center"/>
      <protection hidden="1"/>
    </xf>
    <xf numFmtId="0" fontId="36" fillId="2" borderId="25" xfId="0" applyFont="1" applyFill="1" applyBorder="1" applyAlignment="1" applyProtection="1">
      <alignment horizontal="center" vertical="center"/>
      <protection hidden="1"/>
    </xf>
    <xf numFmtId="0" fontId="36" fillId="2" borderId="26" xfId="0" applyFont="1" applyFill="1" applyBorder="1" applyAlignment="1" applyProtection="1">
      <alignment horizontal="center" vertical="center"/>
      <protection hidden="1"/>
    </xf>
    <xf numFmtId="0" fontId="41" fillId="2" borderId="0" xfId="0" applyFont="1" applyFill="1" applyBorder="1" applyAlignment="1" applyProtection="1">
      <alignment horizontal="center" vertical="center"/>
      <protection hidden="1"/>
    </xf>
    <xf numFmtId="0" fontId="41" fillId="2" borderId="0" xfId="0" applyFont="1" applyFill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 vertical="center"/>
      <protection hidden="1"/>
    </xf>
    <xf numFmtId="0" fontId="44" fillId="2" borderId="0" xfId="0" applyFont="1" applyFill="1" applyAlignment="1" applyProtection="1">
      <alignment horizontal="center" vertical="center"/>
      <protection hidden="1"/>
    </xf>
    <xf numFmtId="0" fontId="36" fillId="2" borderId="32" xfId="0" applyFont="1" applyFill="1" applyBorder="1" applyAlignment="1" applyProtection="1">
      <alignment horizontal="center" vertical="center"/>
      <protection hidden="1"/>
    </xf>
    <xf numFmtId="0" fontId="45" fillId="2" borderId="5" xfId="0" applyFont="1" applyFill="1" applyBorder="1" applyAlignment="1" applyProtection="1">
      <alignment horizontal="center" vertical="center"/>
      <protection hidden="1"/>
    </xf>
    <xf numFmtId="0" fontId="45" fillId="2" borderId="6" xfId="0" applyFont="1" applyFill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9" xfId="0" applyFont="1" applyBorder="1" applyAlignment="1" applyProtection="1">
      <alignment horizontal="center" vertical="center"/>
      <protection hidden="1"/>
    </xf>
    <xf numFmtId="0" fontId="45" fillId="0" borderId="3" xfId="0" applyFont="1" applyBorder="1" applyAlignment="1" applyProtection="1">
      <alignment horizontal="center" vertical="center"/>
      <protection hidden="1"/>
    </xf>
    <xf numFmtId="0" fontId="45" fillId="0" borderId="7" xfId="0" applyFont="1" applyBorder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0" fontId="47" fillId="2" borderId="0" xfId="0" applyFont="1" applyFill="1" applyBorder="1" applyAlignment="1" applyProtection="1">
      <alignment horizontal="center" vertical="center"/>
      <protection hidden="1"/>
    </xf>
    <xf numFmtId="0" fontId="38" fillId="2" borderId="30" xfId="0" applyFont="1" applyFill="1" applyBorder="1" applyAlignment="1" applyProtection="1">
      <alignment horizontal="center" vertical="center"/>
      <protection hidden="1"/>
    </xf>
    <xf numFmtId="0" fontId="38" fillId="2" borderId="28" xfId="0" applyFont="1" applyFill="1" applyBorder="1" applyAlignment="1" applyProtection="1">
      <alignment horizontal="center" vertical="center"/>
      <protection hidden="1"/>
    </xf>
    <xf numFmtId="0" fontId="38" fillId="2" borderId="31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</cellXfs>
  <cellStyles count="2">
    <cellStyle name="Normale" xfId="0" builtinId="0"/>
    <cellStyle name="Normale_Foglio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253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56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56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56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56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16" name="Testo 17"/>
        <xdr:cNvSpPr>
          <a:spLocks noChangeArrowheads="1"/>
        </xdr:cNvSpPr>
      </xdr:nvSpPr>
      <xdr:spPr bwMode="auto">
        <a:xfrm>
          <a:off x="383173" y="107969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457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355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66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66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66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66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26631" name="Testo 17"/>
        <xdr:cNvSpPr>
          <a:spLocks noChangeArrowheads="1"/>
        </xdr:cNvSpPr>
      </xdr:nvSpPr>
      <xdr:spPr bwMode="auto">
        <a:xfrm>
          <a:off x="383173" y="89681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66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17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96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96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307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307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307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307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307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30729" name="Testo 17"/>
        <xdr:cNvSpPr>
          <a:spLocks noChangeArrowheads="1"/>
        </xdr:cNvSpPr>
      </xdr:nvSpPr>
      <xdr:spPr bwMode="auto">
        <a:xfrm>
          <a:off x="383173" y="89681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307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50387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50387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50387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50387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50387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7" name="Testo 17"/>
        <xdr:cNvSpPr>
          <a:spLocks noChangeArrowheads="1"/>
        </xdr:cNvSpPr>
      </xdr:nvSpPr>
      <xdr:spPr bwMode="auto">
        <a:xfrm>
          <a:off x="383173" y="10787461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50387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8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8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8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8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89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89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89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30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30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301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301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30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30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43019" name="Testo 17"/>
        <xdr:cNvSpPr>
          <a:spLocks noChangeArrowheads="1"/>
        </xdr:cNvSpPr>
      </xdr:nvSpPr>
      <xdr:spPr bwMode="auto">
        <a:xfrm>
          <a:off x="383173" y="89681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302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8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8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8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89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89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89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89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99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99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99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99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99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994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994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40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403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403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40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40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404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404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44045" name="Testo 17"/>
        <xdr:cNvSpPr>
          <a:spLocks noChangeArrowheads="1"/>
        </xdr:cNvSpPr>
      </xdr:nvSpPr>
      <xdr:spPr bwMode="auto">
        <a:xfrm>
          <a:off x="383173" y="89681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4404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71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71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710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710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71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71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71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711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71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71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12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12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12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12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120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12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120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120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120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12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52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53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53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53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53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530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530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53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55311" name="Testo 17"/>
        <xdr:cNvSpPr>
          <a:spLocks noChangeArrowheads="1"/>
        </xdr:cNvSpPr>
      </xdr:nvSpPr>
      <xdr:spPr bwMode="auto">
        <a:xfrm>
          <a:off x="383173" y="89681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531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3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3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3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3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3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4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814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22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63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63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63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63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63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63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633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633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633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56337" name="Testo 17"/>
        <xdr:cNvSpPr>
          <a:spLocks noChangeArrowheads="1"/>
        </xdr:cNvSpPr>
      </xdr:nvSpPr>
      <xdr:spPr bwMode="auto">
        <a:xfrm>
          <a:off x="383173" y="89681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633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5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5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5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5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6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6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6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6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6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6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6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6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916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6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6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32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73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73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73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73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73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735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735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736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736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736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57363" name="Testo 17"/>
        <xdr:cNvSpPr>
          <a:spLocks noChangeArrowheads="1"/>
        </xdr:cNvSpPr>
      </xdr:nvSpPr>
      <xdr:spPr bwMode="auto">
        <a:xfrm>
          <a:off x="383173" y="89681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736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25</xdr:row>
      <xdr:rowOff>152400</xdr:rowOff>
    </xdr:from>
    <xdr:ext cx="114300" cy="285750"/>
    <xdr:sp macro="" textlink="">
      <xdr:nvSpPr>
        <xdr:cNvPr id="45057" name="Text Box 1"/>
        <xdr:cNvSpPr txBox="1">
          <a:spLocks noChangeArrowheads="1"/>
        </xdr:cNvSpPr>
      </xdr:nvSpPr>
      <xdr:spPr bwMode="auto">
        <a:xfrm>
          <a:off x="22126575" y="96297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152400</xdr:rowOff>
    </xdr:from>
    <xdr:ext cx="114300" cy="285750"/>
    <xdr:sp macro="" textlink="">
      <xdr:nvSpPr>
        <xdr:cNvPr id="45058" name="Text Box 2"/>
        <xdr:cNvSpPr txBox="1">
          <a:spLocks noChangeArrowheads="1"/>
        </xdr:cNvSpPr>
      </xdr:nvSpPr>
      <xdr:spPr bwMode="auto">
        <a:xfrm>
          <a:off x="22126575" y="96297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0</xdr:rowOff>
    </xdr:from>
    <xdr:ext cx="114300" cy="285750"/>
    <xdr:sp macro="" textlink="">
      <xdr:nvSpPr>
        <xdr:cNvPr id="45059" name="Text Box 3"/>
        <xdr:cNvSpPr txBox="1">
          <a:spLocks noChangeArrowheads="1"/>
        </xdr:cNvSpPr>
      </xdr:nvSpPr>
      <xdr:spPr bwMode="auto">
        <a:xfrm>
          <a:off x="22126575" y="94773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25</xdr:row>
      <xdr:rowOff>152400</xdr:rowOff>
    </xdr:from>
    <xdr:ext cx="114300" cy="285750"/>
    <xdr:sp macro="" textlink="">
      <xdr:nvSpPr>
        <xdr:cNvPr id="45060" name="Text Box 4"/>
        <xdr:cNvSpPr txBox="1">
          <a:spLocks noChangeArrowheads="1"/>
        </xdr:cNvSpPr>
      </xdr:nvSpPr>
      <xdr:spPr bwMode="auto">
        <a:xfrm>
          <a:off x="22659975" y="96297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0</xdr:rowOff>
    </xdr:from>
    <xdr:ext cx="114300" cy="285750"/>
    <xdr:sp macro="" textlink="">
      <xdr:nvSpPr>
        <xdr:cNvPr id="45061" name="Text Box 5"/>
        <xdr:cNvSpPr txBox="1">
          <a:spLocks noChangeArrowheads="1"/>
        </xdr:cNvSpPr>
      </xdr:nvSpPr>
      <xdr:spPr bwMode="auto">
        <a:xfrm>
          <a:off x="22126575" y="94773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20</xdr:col>
      <xdr:colOff>0</xdr:colOff>
      <xdr:row>7</xdr:row>
      <xdr:rowOff>0</xdr:rowOff>
    </xdr:from>
    <xdr:to>
      <xdr:col>68</xdr:col>
      <xdr:colOff>0</xdr:colOff>
      <xdr:row>9</xdr:row>
      <xdr:rowOff>0</xdr:rowOff>
    </xdr:to>
    <xdr:sp macro="" textlink="">
      <xdr:nvSpPr>
        <xdr:cNvPr id="45062" name="Rectangle 6"/>
        <xdr:cNvSpPr>
          <a:spLocks noChangeArrowheads="1"/>
        </xdr:cNvSpPr>
      </xdr:nvSpPr>
      <xdr:spPr bwMode="auto">
        <a:xfrm>
          <a:off x="15725775" y="1133475"/>
          <a:ext cx="31594425" cy="1143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5063" name="Rectangle 7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5064" name="Rectangle 8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3500000" sx="75000" sy="75000" algn="tl" rotWithShape="0">
                  <a:srgbClr val="808080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37</xdr:col>
      <xdr:colOff>0</xdr:colOff>
      <xdr:row>25</xdr:row>
      <xdr:rowOff>152400</xdr:rowOff>
    </xdr:from>
    <xdr:ext cx="114300" cy="285750"/>
    <xdr:sp macro="" textlink="">
      <xdr:nvSpPr>
        <xdr:cNvPr id="45087" name="Text Box 31"/>
        <xdr:cNvSpPr txBox="1">
          <a:spLocks noChangeArrowheads="1"/>
        </xdr:cNvSpPr>
      </xdr:nvSpPr>
      <xdr:spPr bwMode="auto">
        <a:xfrm>
          <a:off x="22126575" y="96297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152400</xdr:rowOff>
    </xdr:from>
    <xdr:ext cx="114300" cy="285750"/>
    <xdr:sp macro="" textlink="">
      <xdr:nvSpPr>
        <xdr:cNvPr id="45088" name="Text Box 32"/>
        <xdr:cNvSpPr txBox="1">
          <a:spLocks noChangeArrowheads="1"/>
        </xdr:cNvSpPr>
      </xdr:nvSpPr>
      <xdr:spPr bwMode="auto">
        <a:xfrm>
          <a:off x="22126575" y="96297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0</xdr:rowOff>
    </xdr:from>
    <xdr:ext cx="114300" cy="285750"/>
    <xdr:sp macro="" textlink="">
      <xdr:nvSpPr>
        <xdr:cNvPr id="45089" name="Text Box 33"/>
        <xdr:cNvSpPr txBox="1">
          <a:spLocks noChangeArrowheads="1"/>
        </xdr:cNvSpPr>
      </xdr:nvSpPr>
      <xdr:spPr bwMode="auto">
        <a:xfrm>
          <a:off x="22126575" y="94773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25</xdr:row>
      <xdr:rowOff>152400</xdr:rowOff>
    </xdr:from>
    <xdr:ext cx="114300" cy="285750"/>
    <xdr:sp macro="" textlink="">
      <xdr:nvSpPr>
        <xdr:cNvPr id="45090" name="Text Box 34"/>
        <xdr:cNvSpPr txBox="1">
          <a:spLocks noChangeArrowheads="1"/>
        </xdr:cNvSpPr>
      </xdr:nvSpPr>
      <xdr:spPr bwMode="auto">
        <a:xfrm>
          <a:off x="22659975" y="96297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0</xdr:rowOff>
    </xdr:from>
    <xdr:ext cx="114300" cy="285750"/>
    <xdr:sp macro="" textlink="">
      <xdr:nvSpPr>
        <xdr:cNvPr id="45091" name="Text Box 35"/>
        <xdr:cNvSpPr txBox="1">
          <a:spLocks noChangeArrowheads="1"/>
        </xdr:cNvSpPr>
      </xdr:nvSpPr>
      <xdr:spPr bwMode="auto">
        <a:xfrm>
          <a:off x="22126575" y="94773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5093" name="Rectangle 37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5094" name="Rectangle 38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3500000" sx="75000" sy="75000" algn="tl" rotWithShape="0">
                  <a:srgbClr val="808080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5098" name="Rectangle 42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45102" name="Rectangle 46"/>
        <xdr:cNvSpPr>
          <a:spLocks noChangeArrowheads="1"/>
        </xdr:cNvSpPr>
      </xdr:nvSpPr>
      <xdr:spPr bwMode="auto">
        <a:xfrm>
          <a:off x="619125" y="20678775"/>
          <a:ext cx="43815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46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45103" name="Rectangle 47"/>
        <xdr:cNvSpPr>
          <a:spLocks noChangeArrowheads="1"/>
        </xdr:cNvSpPr>
      </xdr:nvSpPr>
      <xdr:spPr bwMode="auto">
        <a:xfrm>
          <a:off x="1085850" y="20678775"/>
          <a:ext cx="7839075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46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45115" name="Rectangle 59"/>
        <xdr:cNvSpPr>
          <a:spLocks noChangeArrowheads="1"/>
        </xdr:cNvSpPr>
      </xdr:nvSpPr>
      <xdr:spPr bwMode="auto">
        <a:xfrm>
          <a:off x="1085850" y="20678775"/>
          <a:ext cx="7839075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36</xdr:col>
      <xdr:colOff>0</xdr:colOff>
      <xdr:row>25</xdr:row>
      <xdr:rowOff>152400</xdr:rowOff>
    </xdr:from>
    <xdr:ext cx="114300" cy="285750"/>
    <xdr:sp macro="" textlink="">
      <xdr:nvSpPr>
        <xdr:cNvPr id="45117" name="Text Box 61"/>
        <xdr:cNvSpPr txBox="1">
          <a:spLocks noChangeArrowheads="1"/>
        </xdr:cNvSpPr>
      </xdr:nvSpPr>
      <xdr:spPr bwMode="auto">
        <a:xfrm>
          <a:off x="21593175" y="96297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25</xdr:row>
      <xdr:rowOff>152400</xdr:rowOff>
    </xdr:from>
    <xdr:ext cx="114300" cy="285750"/>
    <xdr:sp macro="" textlink="">
      <xdr:nvSpPr>
        <xdr:cNvPr id="45118" name="Text Box 62"/>
        <xdr:cNvSpPr txBox="1">
          <a:spLocks noChangeArrowheads="1"/>
        </xdr:cNvSpPr>
      </xdr:nvSpPr>
      <xdr:spPr bwMode="auto">
        <a:xfrm>
          <a:off x="21593175" y="96297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25</xdr:row>
      <xdr:rowOff>0</xdr:rowOff>
    </xdr:from>
    <xdr:ext cx="114300" cy="285750"/>
    <xdr:sp macro="" textlink="">
      <xdr:nvSpPr>
        <xdr:cNvPr id="45119" name="Text Box 63"/>
        <xdr:cNvSpPr txBox="1">
          <a:spLocks noChangeArrowheads="1"/>
        </xdr:cNvSpPr>
      </xdr:nvSpPr>
      <xdr:spPr bwMode="auto">
        <a:xfrm>
          <a:off x="21593175" y="94773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152400</xdr:rowOff>
    </xdr:from>
    <xdr:ext cx="114300" cy="285750"/>
    <xdr:sp macro="" textlink="">
      <xdr:nvSpPr>
        <xdr:cNvPr id="45120" name="Text Box 64"/>
        <xdr:cNvSpPr txBox="1">
          <a:spLocks noChangeArrowheads="1"/>
        </xdr:cNvSpPr>
      </xdr:nvSpPr>
      <xdr:spPr bwMode="auto">
        <a:xfrm>
          <a:off x="22126575" y="96297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25</xdr:row>
      <xdr:rowOff>0</xdr:rowOff>
    </xdr:from>
    <xdr:ext cx="114300" cy="285750"/>
    <xdr:sp macro="" textlink="">
      <xdr:nvSpPr>
        <xdr:cNvPr id="45121" name="Text Box 65"/>
        <xdr:cNvSpPr txBox="1">
          <a:spLocks noChangeArrowheads="1"/>
        </xdr:cNvSpPr>
      </xdr:nvSpPr>
      <xdr:spPr bwMode="auto">
        <a:xfrm>
          <a:off x="21593175" y="94773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5123" name="Rectangle 67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5124" name="Rectangle 68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3500000" sx="75000" sy="75000" algn="tl" rotWithShape="0">
                  <a:srgbClr val="808080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5128" name="Rectangle 72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44</xdr:row>
      <xdr:rowOff>0</xdr:rowOff>
    </xdr:to>
    <xdr:sp macro="" textlink="">
      <xdr:nvSpPr>
        <xdr:cNvPr id="45131" name="Rectangle 75"/>
        <xdr:cNvSpPr>
          <a:spLocks noChangeArrowheads="1"/>
        </xdr:cNvSpPr>
      </xdr:nvSpPr>
      <xdr:spPr bwMode="auto">
        <a:xfrm>
          <a:off x="619125" y="19078575"/>
          <a:ext cx="43815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45132" name="Rectangle 76"/>
        <xdr:cNvSpPr>
          <a:spLocks noChangeArrowheads="1"/>
        </xdr:cNvSpPr>
      </xdr:nvSpPr>
      <xdr:spPr bwMode="auto">
        <a:xfrm>
          <a:off x="1085850" y="19078575"/>
          <a:ext cx="7839075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45</xdr:row>
      <xdr:rowOff>9525</xdr:rowOff>
    </xdr:from>
    <xdr:to>
      <xdr:col>5</xdr:col>
      <xdr:colOff>0</xdr:colOff>
      <xdr:row>46</xdr:row>
      <xdr:rowOff>0</xdr:rowOff>
    </xdr:to>
    <xdr:sp macro="" textlink="">
      <xdr:nvSpPr>
        <xdr:cNvPr id="45133" name="Rectangle 77"/>
        <xdr:cNvSpPr>
          <a:spLocks noChangeArrowheads="1"/>
        </xdr:cNvSpPr>
      </xdr:nvSpPr>
      <xdr:spPr bwMode="auto">
        <a:xfrm>
          <a:off x="1085850" y="20154900"/>
          <a:ext cx="7839075" cy="5238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46</xdr:row>
      <xdr:rowOff>9525</xdr:rowOff>
    </xdr:from>
    <xdr:to>
      <xdr:col>5</xdr:col>
      <xdr:colOff>0</xdr:colOff>
      <xdr:row>47</xdr:row>
      <xdr:rowOff>0</xdr:rowOff>
    </xdr:to>
    <xdr:sp macro="" textlink="">
      <xdr:nvSpPr>
        <xdr:cNvPr id="45134" name="Rectangle 78"/>
        <xdr:cNvSpPr>
          <a:spLocks noChangeArrowheads="1"/>
        </xdr:cNvSpPr>
      </xdr:nvSpPr>
      <xdr:spPr bwMode="auto">
        <a:xfrm>
          <a:off x="1085850" y="20688300"/>
          <a:ext cx="7839075" cy="5238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5</xdr:col>
      <xdr:colOff>0</xdr:colOff>
      <xdr:row>54</xdr:row>
      <xdr:rowOff>0</xdr:rowOff>
    </xdr:to>
    <xdr:sp macro="" textlink="">
      <xdr:nvSpPr>
        <xdr:cNvPr id="45135" name="Rectangle 79"/>
        <xdr:cNvSpPr>
          <a:spLocks noChangeArrowheads="1"/>
        </xdr:cNvSpPr>
      </xdr:nvSpPr>
      <xdr:spPr bwMode="auto">
        <a:xfrm>
          <a:off x="1085850" y="24422100"/>
          <a:ext cx="7839075" cy="5238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54</xdr:row>
      <xdr:rowOff>9525</xdr:rowOff>
    </xdr:from>
    <xdr:to>
      <xdr:col>5</xdr:col>
      <xdr:colOff>0</xdr:colOff>
      <xdr:row>55</xdr:row>
      <xdr:rowOff>0</xdr:rowOff>
    </xdr:to>
    <xdr:sp macro="" textlink="">
      <xdr:nvSpPr>
        <xdr:cNvPr id="45136" name="Rectangle 80"/>
        <xdr:cNvSpPr>
          <a:spLocks noChangeArrowheads="1"/>
        </xdr:cNvSpPr>
      </xdr:nvSpPr>
      <xdr:spPr bwMode="auto">
        <a:xfrm>
          <a:off x="1085850" y="24955500"/>
          <a:ext cx="7839075" cy="5238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48</xdr:row>
      <xdr:rowOff>219075</xdr:rowOff>
    </xdr:from>
    <xdr:to>
      <xdr:col>33</xdr:col>
      <xdr:colOff>0</xdr:colOff>
      <xdr:row>50</xdr:row>
      <xdr:rowOff>38100</xdr:rowOff>
    </xdr:to>
    <xdr:sp macro="" textlink="">
      <xdr:nvSpPr>
        <xdr:cNvPr id="45137" name="Rectangle 81"/>
        <xdr:cNvSpPr>
          <a:spLocks noChangeArrowheads="1"/>
        </xdr:cNvSpPr>
      </xdr:nvSpPr>
      <xdr:spPr bwMode="auto">
        <a:xfrm>
          <a:off x="16792575" y="21964650"/>
          <a:ext cx="4105275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it-IT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2400" b="1" i="1" u="none" strike="noStrike" baseline="0">
              <a:solidFill>
                <a:srgbClr val="000000"/>
              </a:solidFill>
              <a:latin typeface="Arial"/>
              <a:cs typeface="Arial"/>
            </a:rPr>
            <a:t>MEDAGLIA DI BRONZO</a:t>
          </a:r>
        </a:p>
      </xdr:txBody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41" name="Rectangle 85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42" name="Rectangle 86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45143" name="Rectangle 87"/>
        <xdr:cNvSpPr>
          <a:spLocks noChangeArrowheads="1"/>
        </xdr:cNvSpPr>
      </xdr:nvSpPr>
      <xdr:spPr bwMode="auto">
        <a:xfrm>
          <a:off x="1085850" y="19078575"/>
          <a:ext cx="7839075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46" name="Rectangle 90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47" name="Rectangle 91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50" name="Rectangle 94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51" name="Rectangle 95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54" name="Rectangle 98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55" name="Rectangle 99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57" name="Rectangle 101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58" name="Rectangle 102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61" name="Rectangle 105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62" name="Rectangle 106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65" name="Rectangle 109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66" name="Rectangle 110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69" name="Rectangle 113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70" name="Rectangle 114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73" name="Rectangle 117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74" name="Rectangle 118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77" name="Rectangle 121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78" name="Rectangle 122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81" name="Rectangle 125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82" name="Rectangle 126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85" name="Rectangle 129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86" name="Rectangle 130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89" name="Rectangle 133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90" name="Rectangle 134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93" name="Rectangle 137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94" name="Rectangle 138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197" name="Rectangle 141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198" name="Rectangle 142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201" name="Rectangle 145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202" name="Rectangle 146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203" name="Rectangle 147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204" name="Rectangle 148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45205" name="Rectangle 149"/>
        <xdr:cNvSpPr>
          <a:spLocks noChangeArrowheads="1"/>
        </xdr:cNvSpPr>
      </xdr:nvSpPr>
      <xdr:spPr bwMode="auto">
        <a:xfrm>
          <a:off x="21069300" y="21240750"/>
          <a:ext cx="552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45206" name="Rectangle 150"/>
        <xdr:cNvSpPr>
          <a:spLocks noChangeArrowheads="1"/>
        </xdr:cNvSpPr>
      </xdr:nvSpPr>
      <xdr:spPr bwMode="auto">
        <a:xfrm>
          <a:off x="21069300" y="26555700"/>
          <a:ext cx="552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46</xdr:row>
      <xdr:rowOff>9525</xdr:rowOff>
    </xdr:from>
    <xdr:to>
      <xdr:col>5</xdr:col>
      <xdr:colOff>0</xdr:colOff>
      <xdr:row>47</xdr:row>
      <xdr:rowOff>0</xdr:rowOff>
    </xdr:to>
    <xdr:sp macro="" textlink="">
      <xdr:nvSpPr>
        <xdr:cNvPr id="45207" name="Rectangle 151"/>
        <xdr:cNvSpPr>
          <a:spLocks noChangeArrowheads="1"/>
        </xdr:cNvSpPr>
      </xdr:nvSpPr>
      <xdr:spPr bwMode="auto">
        <a:xfrm>
          <a:off x="1085850" y="20688300"/>
          <a:ext cx="7839075" cy="5238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5</xdr:col>
      <xdr:colOff>0</xdr:colOff>
      <xdr:row>54</xdr:row>
      <xdr:rowOff>0</xdr:rowOff>
    </xdr:to>
    <xdr:sp macro="" textlink="">
      <xdr:nvSpPr>
        <xdr:cNvPr id="45208" name="Rectangle 152"/>
        <xdr:cNvSpPr>
          <a:spLocks noChangeArrowheads="1"/>
        </xdr:cNvSpPr>
      </xdr:nvSpPr>
      <xdr:spPr bwMode="auto">
        <a:xfrm>
          <a:off x="1085850" y="24422100"/>
          <a:ext cx="7839075" cy="5238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5</xdr:col>
      <xdr:colOff>0</xdr:colOff>
      <xdr:row>54</xdr:row>
      <xdr:rowOff>0</xdr:rowOff>
    </xdr:to>
    <xdr:sp macro="" textlink="">
      <xdr:nvSpPr>
        <xdr:cNvPr id="45209" name="Rectangle 153"/>
        <xdr:cNvSpPr>
          <a:spLocks noChangeArrowheads="1"/>
        </xdr:cNvSpPr>
      </xdr:nvSpPr>
      <xdr:spPr bwMode="auto">
        <a:xfrm>
          <a:off x="1085850" y="24422100"/>
          <a:ext cx="7839075" cy="5238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34</xdr:col>
      <xdr:colOff>0</xdr:colOff>
      <xdr:row>25</xdr:row>
      <xdr:rowOff>114300</xdr:rowOff>
    </xdr:from>
    <xdr:ext cx="114300" cy="285750"/>
    <xdr:sp macro="" textlink="">
      <xdr:nvSpPr>
        <xdr:cNvPr id="45211" name="Text Box 155"/>
        <xdr:cNvSpPr txBox="1">
          <a:spLocks noChangeArrowheads="1"/>
        </xdr:cNvSpPr>
      </xdr:nvSpPr>
      <xdr:spPr bwMode="auto">
        <a:xfrm>
          <a:off x="20955000" y="95916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25</xdr:row>
      <xdr:rowOff>114300</xdr:rowOff>
    </xdr:from>
    <xdr:ext cx="114300" cy="285750"/>
    <xdr:sp macro="" textlink="">
      <xdr:nvSpPr>
        <xdr:cNvPr id="45212" name="Text Box 156"/>
        <xdr:cNvSpPr txBox="1">
          <a:spLocks noChangeArrowheads="1"/>
        </xdr:cNvSpPr>
      </xdr:nvSpPr>
      <xdr:spPr bwMode="auto">
        <a:xfrm>
          <a:off x="20955000" y="95916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25</xdr:row>
      <xdr:rowOff>0</xdr:rowOff>
    </xdr:from>
    <xdr:ext cx="114300" cy="285750"/>
    <xdr:sp macro="" textlink="">
      <xdr:nvSpPr>
        <xdr:cNvPr id="45213" name="Text Box 157"/>
        <xdr:cNvSpPr txBox="1">
          <a:spLocks noChangeArrowheads="1"/>
        </xdr:cNvSpPr>
      </xdr:nvSpPr>
      <xdr:spPr bwMode="auto">
        <a:xfrm>
          <a:off x="20955000" y="94773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25</xdr:row>
      <xdr:rowOff>114300</xdr:rowOff>
    </xdr:from>
    <xdr:ext cx="114300" cy="285750"/>
    <xdr:sp macro="" textlink="">
      <xdr:nvSpPr>
        <xdr:cNvPr id="45214" name="Text Box 158"/>
        <xdr:cNvSpPr txBox="1">
          <a:spLocks noChangeArrowheads="1"/>
        </xdr:cNvSpPr>
      </xdr:nvSpPr>
      <xdr:spPr bwMode="auto">
        <a:xfrm>
          <a:off x="21059775" y="95916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25</xdr:row>
      <xdr:rowOff>0</xdr:rowOff>
    </xdr:from>
    <xdr:ext cx="114300" cy="285750"/>
    <xdr:sp macro="" textlink="">
      <xdr:nvSpPr>
        <xdr:cNvPr id="45215" name="Text Box 159"/>
        <xdr:cNvSpPr txBox="1">
          <a:spLocks noChangeArrowheads="1"/>
        </xdr:cNvSpPr>
      </xdr:nvSpPr>
      <xdr:spPr bwMode="auto">
        <a:xfrm>
          <a:off x="20955000" y="94773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5217" name="Rectangle 161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5218" name="Rectangle 162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3500000" sx="75000" sy="75000" algn="tl" rotWithShape="0">
                  <a:srgbClr val="808080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5222" name="Rectangle 166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44</xdr:row>
      <xdr:rowOff>0</xdr:rowOff>
    </xdr:to>
    <xdr:sp macro="" textlink="">
      <xdr:nvSpPr>
        <xdr:cNvPr id="45225" name="Rectangle 169"/>
        <xdr:cNvSpPr>
          <a:spLocks noChangeArrowheads="1"/>
        </xdr:cNvSpPr>
      </xdr:nvSpPr>
      <xdr:spPr bwMode="auto">
        <a:xfrm>
          <a:off x="619125" y="19078575"/>
          <a:ext cx="438150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45226" name="Rectangle 170"/>
        <xdr:cNvSpPr>
          <a:spLocks noChangeArrowheads="1"/>
        </xdr:cNvSpPr>
      </xdr:nvSpPr>
      <xdr:spPr bwMode="auto">
        <a:xfrm>
          <a:off x="1085850" y="19078575"/>
          <a:ext cx="7839075" cy="533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45</xdr:row>
      <xdr:rowOff>9525</xdr:rowOff>
    </xdr:from>
    <xdr:to>
      <xdr:col>5</xdr:col>
      <xdr:colOff>0</xdr:colOff>
      <xdr:row>46</xdr:row>
      <xdr:rowOff>0</xdr:rowOff>
    </xdr:to>
    <xdr:sp macro="" textlink="">
      <xdr:nvSpPr>
        <xdr:cNvPr id="45227" name="Rectangle 171"/>
        <xdr:cNvSpPr>
          <a:spLocks noChangeArrowheads="1"/>
        </xdr:cNvSpPr>
      </xdr:nvSpPr>
      <xdr:spPr bwMode="auto">
        <a:xfrm>
          <a:off x="1085850" y="20154900"/>
          <a:ext cx="7839075" cy="5238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46</xdr:row>
      <xdr:rowOff>9525</xdr:rowOff>
    </xdr:from>
    <xdr:to>
      <xdr:col>5</xdr:col>
      <xdr:colOff>0</xdr:colOff>
      <xdr:row>47</xdr:row>
      <xdr:rowOff>0</xdr:rowOff>
    </xdr:to>
    <xdr:sp macro="" textlink="">
      <xdr:nvSpPr>
        <xdr:cNvPr id="45228" name="Rectangle 172"/>
        <xdr:cNvSpPr>
          <a:spLocks noChangeArrowheads="1"/>
        </xdr:cNvSpPr>
      </xdr:nvSpPr>
      <xdr:spPr bwMode="auto">
        <a:xfrm>
          <a:off x="1085850" y="20688300"/>
          <a:ext cx="7839075" cy="5238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5</xdr:col>
      <xdr:colOff>0</xdr:colOff>
      <xdr:row>54</xdr:row>
      <xdr:rowOff>0</xdr:rowOff>
    </xdr:to>
    <xdr:sp macro="" textlink="">
      <xdr:nvSpPr>
        <xdr:cNvPr id="45229" name="Rectangle 173"/>
        <xdr:cNvSpPr>
          <a:spLocks noChangeArrowheads="1"/>
        </xdr:cNvSpPr>
      </xdr:nvSpPr>
      <xdr:spPr bwMode="auto">
        <a:xfrm>
          <a:off x="1085850" y="24422100"/>
          <a:ext cx="7839075" cy="5238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54</xdr:row>
      <xdr:rowOff>9525</xdr:rowOff>
    </xdr:from>
    <xdr:to>
      <xdr:col>5</xdr:col>
      <xdr:colOff>0</xdr:colOff>
      <xdr:row>55</xdr:row>
      <xdr:rowOff>0</xdr:rowOff>
    </xdr:to>
    <xdr:sp macro="" textlink="">
      <xdr:nvSpPr>
        <xdr:cNvPr id="45230" name="Rectangle 174"/>
        <xdr:cNvSpPr>
          <a:spLocks noChangeArrowheads="1"/>
        </xdr:cNvSpPr>
      </xdr:nvSpPr>
      <xdr:spPr bwMode="auto">
        <a:xfrm>
          <a:off x="1085850" y="24955500"/>
          <a:ext cx="7839075" cy="5238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37</xdr:col>
      <xdr:colOff>0</xdr:colOff>
      <xdr:row>25</xdr:row>
      <xdr:rowOff>133350</xdr:rowOff>
    </xdr:from>
    <xdr:ext cx="114300" cy="2857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21964650" y="85153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133350</xdr:rowOff>
    </xdr:from>
    <xdr:ext cx="114300" cy="285750"/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21964650" y="85153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0</xdr:rowOff>
    </xdr:from>
    <xdr:ext cx="114300" cy="285750"/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21964650" y="8382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25</xdr:row>
      <xdr:rowOff>133350</xdr:rowOff>
    </xdr:from>
    <xdr:ext cx="114300" cy="285750"/>
    <xdr:sp macro="" textlink="">
      <xdr:nvSpPr>
        <xdr:cNvPr id="209" name="Text Box 4"/>
        <xdr:cNvSpPr txBox="1">
          <a:spLocks noChangeArrowheads="1"/>
        </xdr:cNvSpPr>
      </xdr:nvSpPr>
      <xdr:spPr bwMode="auto">
        <a:xfrm>
          <a:off x="22498050" y="85153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0</xdr:rowOff>
    </xdr:from>
    <xdr:ext cx="114300" cy="285750"/>
    <xdr:sp macro="" textlink="">
      <xdr:nvSpPr>
        <xdr:cNvPr id="210" name="Text Box 5"/>
        <xdr:cNvSpPr txBox="1">
          <a:spLocks noChangeArrowheads="1"/>
        </xdr:cNvSpPr>
      </xdr:nvSpPr>
      <xdr:spPr bwMode="auto">
        <a:xfrm>
          <a:off x="21964650" y="8382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212" name="Rectangle 7"/>
        <xdr:cNvSpPr>
          <a:spLocks noChangeArrowheads="1"/>
        </xdr:cNvSpPr>
      </xdr:nvSpPr>
      <xdr:spPr bwMode="auto">
        <a:xfrm>
          <a:off x="619125" y="250507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213" name="Rectangle 8"/>
        <xdr:cNvSpPr>
          <a:spLocks noChangeArrowheads="1"/>
        </xdr:cNvSpPr>
      </xdr:nvSpPr>
      <xdr:spPr bwMode="auto">
        <a:xfrm>
          <a:off x="619125" y="250507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3500000" sx="75000" sy="75000" algn="tl" rotWithShape="0">
                  <a:srgbClr val="808080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37</xdr:col>
      <xdr:colOff>0</xdr:colOff>
      <xdr:row>25</xdr:row>
      <xdr:rowOff>152400</xdr:rowOff>
    </xdr:from>
    <xdr:ext cx="114300" cy="285750"/>
    <xdr:sp macro="" textlink="">
      <xdr:nvSpPr>
        <xdr:cNvPr id="216" name="Text Box 11"/>
        <xdr:cNvSpPr txBox="1">
          <a:spLocks noChangeArrowheads="1"/>
        </xdr:cNvSpPr>
      </xdr:nvSpPr>
      <xdr:spPr bwMode="auto">
        <a:xfrm>
          <a:off x="21964650" y="85344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152400</xdr:rowOff>
    </xdr:from>
    <xdr:ext cx="114300" cy="285750"/>
    <xdr:sp macro="" textlink="">
      <xdr:nvSpPr>
        <xdr:cNvPr id="217" name="Text Box 12"/>
        <xdr:cNvSpPr txBox="1">
          <a:spLocks noChangeArrowheads="1"/>
        </xdr:cNvSpPr>
      </xdr:nvSpPr>
      <xdr:spPr bwMode="auto">
        <a:xfrm>
          <a:off x="21964650" y="85344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0</xdr:rowOff>
    </xdr:from>
    <xdr:ext cx="114300" cy="285750"/>
    <xdr:sp macro="" textlink="">
      <xdr:nvSpPr>
        <xdr:cNvPr id="218" name="Text Box 13"/>
        <xdr:cNvSpPr txBox="1">
          <a:spLocks noChangeArrowheads="1"/>
        </xdr:cNvSpPr>
      </xdr:nvSpPr>
      <xdr:spPr bwMode="auto">
        <a:xfrm>
          <a:off x="21964650" y="8382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25</xdr:row>
      <xdr:rowOff>152400</xdr:rowOff>
    </xdr:from>
    <xdr:ext cx="114300" cy="285750"/>
    <xdr:sp macro="" textlink="">
      <xdr:nvSpPr>
        <xdr:cNvPr id="219" name="Text Box 14"/>
        <xdr:cNvSpPr txBox="1">
          <a:spLocks noChangeArrowheads="1"/>
        </xdr:cNvSpPr>
      </xdr:nvSpPr>
      <xdr:spPr bwMode="auto">
        <a:xfrm>
          <a:off x="22498050" y="85344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0</xdr:rowOff>
    </xdr:from>
    <xdr:ext cx="114300" cy="285750"/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21964650" y="8382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222" name="Rectangle 17"/>
        <xdr:cNvSpPr>
          <a:spLocks noChangeArrowheads="1"/>
        </xdr:cNvSpPr>
      </xdr:nvSpPr>
      <xdr:spPr bwMode="auto">
        <a:xfrm>
          <a:off x="619125" y="250507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223" name="Rectangle 18"/>
        <xdr:cNvSpPr>
          <a:spLocks noChangeArrowheads="1"/>
        </xdr:cNvSpPr>
      </xdr:nvSpPr>
      <xdr:spPr bwMode="auto">
        <a:xfrm>
          <a:off x="619125" y="250507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3500000" sx="75000" sy="75000" algn="tl" rotWithShape="0">
                  <a:srgbClr val="808080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225" name="Rectangle 20"/>
        <xdr:cNvSpPr>
          <a:spLocks noChangeArrowheads="1"/>
        </xdr:cNvSpPr>
      </xdr:nvSpPr>
      <xdr:spPr bwMode="auto">
        <a:xfrm>
          <a:off x="619125" y="250507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226" name="Rectangle 21"/>
        <xdr:cNvSpPr>
          <a:spLocks noChangeArrowheads="1"/>
        </xdr:cNvSpPr>
      </xdr:nvSpPr>
      <xdr:spPr bwMode="auto">
        <a:xfrm>
          <a:off x="619125" y="17383125"/>
          <a:ext cx="438150" cy="428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46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227" name="Rectangle 22"/>
        <xdr:cNvSpPr>
          <a:spLocks noChangeArrowheads="1"/>
        </xdr:cNvSpPr>
      </xdr:nvSpPr>
      <xdr:spPr bwMode="auto">
        <a:xfrm>
          <a:off x="1085850" y="17383125"/>
          <a:ext cx="7848600" cy="428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46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228" name="Rectangle 23"/>
        <xdr:cNvSpPr>
          <a:spLocks noChangeArrowheads="1"/>
        </xdr:cNvSpPr>
      </xdr:nvSpPr>
      <xdr:spPr bwMode="auto">
        <a:xfrm>
          <a:off x="1085850" y="17383125"/>
          <a:ext cx="7848600" cy="428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36</xdr:col>
      <xdr:colOff>0</xdr:colOff>
      <xdr:row>25</xdr:row>
      <xdr:rowOff>152400</xdr:rowOff>
    </xdr:from>
    <xdr:ext cx="114300" cy="285750"/>
    <xdr:sp macro="" textlink="">
      <xdr:nvSpPr>
        <xdr:cNvPr id="229" name="Text Box 24"/>
        <xdr:cNvSpPr txBox="1">
          <a:spLocks noChangeArrowheads="1"/>
        </xdr:cNvSpPr>
      </xdr:nvSpPr>
      <xdr:spPr bwMode="auto">
        <a:xfrm>
          <a:off x="21859875" y="85344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25</xdr:row>
      <xdr:rowOff>152400</xdr:rowOff>
    </xdr:from>
    <xdr:ext cx="114300" cy="285750"/>
    <xdr:sp macro="" textlink="">
      <xdr:nvSpPr>
        <xdr:cNvPr id="230" name="Text Box 25"/>
        <xdr:cNvSpPr txBox="1">
          <a:spLocks noChangeArrowheads="1"/>
        </xdr:cNvSpPr>
      </xdr:nvSpPr>
      <xdr:spPr bwMode="auto">
        <a:xfrm>
          <a:off x="21859875" y="85344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25</xdr:row>
      <xdr:rowOff>0</xdr:rowOff>
    </xdr:from>
    <xdr:ext cx="114300" cy="285750"/>
    <xdr:sp macro="" textlink="">
      <xdr:nvSpPr>
        <xdr:cNvPr id="231" name="Text Box 26"/>
        <xdr:cNvSpPr txBox="1">
          <a:spLocks noChangeArrowheads="1"/>
        </xdr:cNvSpPr>
      </xdr:nvSpPr>
      <xdr:spPr bwMode="auto">
        <a:xfrm>
          <a:off x="21859875" y="8382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25</xdr:row>
      <xdr:rowOff>152400</xdr:rowOff>
    </xdr:from>
    <xdr:ext cx="114300" cy="285750"/>
    <xdr:sp macro="" textlink="">
      <xdr:nvSpPr>
        <xdr:cNvPr id="232" name="Text Box 27"/>
        <xdr:cNvSpPr txBox="1">
          <a:spLocks noChangeArrowheads="1"/>
        </xdr:cNvSpPr>
      </xdr:nvSpPr>
      <xdr:spPr bwMode="auto">
        <a:xfrm>
          <a:off x="21964650" y="85344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25</xdr:row>
      <xdr:rowOff>0</xdr:rowOff>
    </xdr:from>
    <xdr:ext cx="114300" cy="285750"/>
    <xdr:sp macro="" textlink="">
      <xdr:nvSpPr>
        <xdr:cNvPr id="233" name="Text Box 28"/>
        <xdr:cNvSpPr txBox="1">
          <a:spLocks noChangeArrowheads="1"/>
        </xdr:cNvSpPr>
      </xdr:nvSpPr>
      <xdr:spPr bwMode="auto">
        <a:xfrm>
          <a:off x="21859875" y="8382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234" name="Rectangle 29"/>
        <xdr:cNvSpPr>
          <a:spLocks noChangeArrowheads="1"/>
        </xdr:cNvSpPr>
      </xdr:nvSpPr>
      <xdr:spPr bwMode="auto">
        <a:xfrm>
          <a:off x="619125" y="250507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235" name="Rectangle 30"/>
        <xdr:cNvSpPr>
          <a:spLocks noChangeArrowheads="1"/>
        </xdr:cNvSpPr>
      </xdr:nvSpPr>
      <xdr:spPr bwMode="auto">
        <a:xfrm>
          <a:off x="619125" y="250507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3500000" sx="75000" sy="75000" algn="tl" rotWithShape="0">
                  <a:srgbClr val="808080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238" name="Rectangle 33"/>
        <xdr:cNvSpPr>
          <a:spLocks noChangeArrowheads="1"/>
        </xdr:cNvSpPr>
      </xdr:nvSpPr>
      <xdr:spPr bwMode="auto">
        <a:xfrm>
          <a:off x="619125" y="250507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44</xdr:row>
      <xdr:rowOff>0</xdr:rowOff>
    </xdr:to>
    <xdr:sp macro="" textlink="">
      <xdr:nvSpPr>
        <xdr:cNvPr id="241" name="Rectangle 36"/>
        <xdr:cNvSpPr>
          <a:spLocks noChangeArrowheads="1"/>
        </xdr:cNvSpPr>
      </xdr:nvSpPr>
      <xdr:spPr bwMode="auto">
        <a:xfrm>
          <a:off x="619125" y="16097250"/>
          <a:ext cx="438150" cy="428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242" name="Rectangle 37"/>
        <xdr:cNvSpPr>
          <a:spLocks noChangeArrowheads="1"/>
        </xdr:cNvSpPr>
      </xdr:nvSpPr>
      <xdr:spPr bwMode="auto">
        <a:xfrm>
          <a:off x="1085850" y="16097250"/>
          <a:ext cx="7848600" cy="428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45</xdr:row>
      <xdr:rowOff>9525</xdr:rowOff>
    </xdr:from>
    <xdr:to>
      <xdr:col>5</xdr:col>
      <xdr:colOff>0</xdr:colOff>
      <xdr:row>46</xdr:row>
      <xdr:rowOff>0</xdr:rowOff>
    </xdr:to>
    <xdr:sp macro="" textlink="">
      <xdr:nvSpPr>
        <xdr:cNvPr id="243" name="Rectangle 38"/>
        <xdr:cNvSpPr>
          <a:spLocks noChangeArrowheads="1"/>
        </xdr:cNvSpPr>
      </xdr:nvSpPr>
      <xdr:spPr bwMode="auto">
        <a:xfrm>
          <a:off x="1085850" y="16964025"/>
          <a:ext cx="7848600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46</xdr:row>
      <xdr:rowOff>9525</xdr:rowOff>
    </xdr:from>
    <xdr:to>
      <xdr:col>5</xdr:col>
      <xdr:colOff>0</xdr:colOff>
      <xdr:row>47</xdr:row>
      <xdr:rowOff>0</xdr:rowOff>
    </xdr:to>
    <xdr:sp macro="" textlink="">
      <xdr:nvSpPr>
        <xdr:cNvPr id="244" name="Rectangle 39"/>
        <xdr:cNvSpPr>
          <a:spLocks noChangeArrowheads="1"/>
        </xdr:cNvSpPr>
      </xdr:nvSpPr>
      <xdr:spPr bwMode="auto">
        <a:xfrm>
          <a:off x="1085850" y="17392650"/>
          <a:ext cx="7848600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5</xdr:col>
      <xdr:colOff>0</xdr:colOff>
      <xdr:row>54</xdr:row>
      <xdr:rowOff>0</xdr:rowOff>
    </xdr:to>
    <xdr:sp macro="" textlink="">
      <xdr:nvSpPr>
        <xdr:cNvPr id="245" name="Rectangle 40"/>
        <xdr:cNvSpPr>
          <a:spLocks noChangeArrowheads="1"/>
        </xdr:cNvSpPr>
      </xdr:nvSpPr>
      <xdr:spPr bwMode="auto">
        <a:xfrm>
          <a:off x="1085850" y="20393025"/>
          <a:ext cx="7848600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54</xdr:row>
      <xdr:rowOff>9525</xdr:rowOff>
    </xdr:from>
    <xdr:to>
      <xdr:col>5</xdr:col>
      <xdr:colOff>0</xdr:colOff>
      <xdr:row>55</xdr:row>
      <xdr:rowOff>0</xdr:rowOff>
    </xdr:to>
    <xdr:sp macro="" textlink="">
      <xdr:nvSpPr>
        <xdr:cNvPr id="246" name="Rectangle 41"/>
        <xdr:cNvSpPr>
          <a:spLocks noChangeArrowheads="1"/>
        </xdr:cNvSpPr>
      </xdr:nvSpPr>
      <xdr:spPr bwMode="auto">
        <a:xfrm>
          <a:off x="1085850" y="20821650"/>
          <a:ext cx="7848600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58</xdr:row>
      <xdr:rowOff>276225</xdr:rowOff>
    </xdr:from>
    <xdr:to>
      <xdr:col>33</xdr:col>
      <xdr:colOff>0</xdr:colOff>
      <xdr:row>60</xdr:row>
      <xdr:rowOff>85725</xdr:rowOff>
    </xdr:to>
    <xdr:sp macro="" textlink="">
      <xdr:nvSpPr>
        <xdr:cNvPr id="248" name="Rectangle 43"/>
        <xdr:cNvSpPr>
          <a:spLocks noChangeArrowheads="1"/>
        </xdr:cNvSpPr>
      </xdr:nvSpPr>
      <xdr:spPr bwMode="auto">
        <a:xfrm>
          <a:off x="16630650" y="22802850"/>
          <a:ext cx="4533900" cy="666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400" b="1" i="1" u="none" strike="noStrike" baseline="0">
              <a:solidFill>
                <a:srgbClr val="000000"/>
              </a:solidFill>
              <a:latin typeface="Arial"/>
              <a:cs typeface="Arial"/>
            </a:rPr>
            <a:t>MEDAGLIA DI BRONZO</a:t>
          </a:r>
        </a:p>
      </xdr:txBody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51" name="Rectangle 46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52" name="Rectangle 47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253" name="Rectangle 48"/>
        <xdr:cNvSpPr>
          <a:spLocks noChangeArrowheads="1"/>
        </xdr:cNvSpPr>
      </xdr:nvSpPr>
      <xdr:spPr bwMode="auto">
        <a:xfrm>
          <a:off x="1085850" y="16097250"/>
          <a:ext cx="7848600" cy="428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56" name="Rectangle 51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57" name="Rectangle 52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60" name="Rectangle 55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61" name="Rectangle 56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64" name="Rectangle 59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65" name="Rectangle 60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67" name="Rectangle 62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68" name="Rectangle 63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71" name="Rectangle 66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72" name="Rectangle 67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75" name="Rectangle 70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76" name="Rectangle 71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79" name="Rectangle 74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80" name="Rectangle 75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83" name="Rectangle 78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84" name="Rectangle 79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87" name="Rectangle 82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88" name="Rectangle 83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91" name="Rectangle 86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92" name="Rectangle 87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95" name="Rectangle 90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296" name="Rectangle 91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299" name="Rectangle 94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300" name="Rectangle 95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303" name="Rectangle 98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304" name="Rectangle 99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307" name="Rectangle 102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308" name="Rectangle 103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311" name="Rectangle 106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312" name="Rectangle 107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313" name="Rectangle 108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314" name="Rectangle 109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47</xdr:row>
      <xdr:rowOff>28575</xdr:rowOff>
    </xdr:from>
    <xdr:to>
      <xdr:col>36</xdr:col>
      <xdr:colOff>28575</xdr:colOff>
      <xdr:row>51</xdr:row>
      <xdr:rowOff>419100</xdr:rowOff>
    </xdr:to>
    <xdr:sp macro="" textlink="">
      <xdr:nvSpPr>
        <xdr:cNvPr id="315" name="Rectangle 110"/>
        <xdr:cNvSpPr>
          <a:spLocks noChangeArrowheads="1"/>
        </xdr:cNvSpPr>
      </xdr:nvSpPr>
      <xdr:spPr bwMode="auto">
        <a:xfrm>
          <a:off x="21812250" y="1784032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9525</xdr:colOff>
      <xdr:row>57</xdr:row>
      <xdr:rowOff>9525</xdr:rowOff>
    </xdr:from>
    <xdr:to>
      <xdr:col>36</xdr:col>
      <xdr:colOff>28575</xdr:colOff>
      <xdr:row>61</xdr:row>
      <xdr:rowOff>409575</xdr:rowOff>
    </xdr:to>
    <xdr:sp macro="" textlink="">
      <xdr:nvSpPr>
        <xdr:cNvPr id="316" name="Rectangle 111"/>
        <xdr:cNvSpPr>
          <a:spLocks noChangeArrowheads="1"/>
        </xdr:cNvSpPr>
      </xdr:nvSpPr>
      <xdr:spPr bwMode="auto">
        <a:xfrm>
          <a:off x="21812250" y="2210752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424242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46</xdr:row>
      <xdr:rowOff>9525</xdr:rowOff>
    </xdr:from>
    <xdr:to>
      <xdr:col>5</xdr:col>
      <xdr:colOff>0</xdr:colOff>
      <xdr:row>47</xdr:row>
      <xdr:rowOff>0</xdr:rowOff>
    </xdr:to>
    <xdr:sp macro="" textlink="">
      <xdr:nvSpPr>
        <xdr:cNvPr id="317" name="Rectangle 112"/>
        <xdr:cNvSpPr>
          <a:spLocks noChangeArrowheads="1"/>
        </xdr:cNvSpPr>
      </xdr:nvSpPr>
      <xdr:spPr bwMode="auto">
        <a:xfrm>
          <a:off x="1085850" y="17392650"/>
          <a:ext cx="7848600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5</xdr:col>
      <xdr:colOff>0</xdr:colOff>
      <xdr:row>54</xdr:row>
      <xdr:rowOff>0</xdr:rowOff>
    </xdr:to>
    <xdr:sp macro="" textlink="">
      <xdr:nvSpPr>
        <xdr:cNvPr id="318" name="Rectangle 113"/>
        <xdr:cNvSpPr>
          <a:spLocks noChangeArrowheads="1"/>
        </xdr:cNvSpPr>
      </xdr:nvSpPr>
      <xdr:spPr bwMode="auto">
        <a:xfrm>
          <a:off x="1085850" y="20393025"/>
          <a:ext cx="7848600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5</xdr:col>
      <xdr:colOff>0</xdr:colOff>
      <xdr:row>54</xdr:row>
      <xdr:rowOff>0</xdr:rowOff>
    </xdr:to>
    <xdr:sp macro="" textlink="">
      <xdr:nvSpPr>
        <xdr:cNvPr id="319" name="Rectangle 114"/>
        <xdr:cNvSpPr>
          <a:spLocks noChangeArrowheads="1"/>
        </xdr:cNvSpPr>
      </xdr:nvSpPr>
      <xdr:spPr bwMode="auto">
        <a:xfrm>
          <a:off x="1085850" y="20393025"/>
          <a:ext cx="7848600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150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15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151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151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mi/gestione_lotta/tabelloni_n/TAB8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one"/>
      <sheetName val="boll. 1_4"/>
      <sheetName val="C"/>
      <sheetName val="boll. 1_2"/>
      <sheetName val="Finale 1°-2°"/>
      <sheetName val="boll. rec."/>
      <sheetName val="administrator"/>
      <sheetName val="TAB8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I8">
            <v>0</v>
          </cell>
          <cell r="N8">
            <v>0</v>
          </cell>
          <cell r="O8">
            <v>1</v>
          </cell>
        </row>
        <row r="9">
          <cell r="N9">
            <v>0</v>
          </cell>
          <cell r="O9">
            <v>8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0"/>
  <sheetViews>
    <sheetView tabSelected="1" topLeftCell="A10" zoomScale="80" zoomScaleNormal="80" workbookViewId="0">
      <selection activeCell="J26" sqref="J26"/>
    </sheetView>
  </sheetViews>
  <sheetFormatPr defaultColWidth="22.5703125" defaultRowHeight="12.75"/>
  <cols>
    <col min="1" max="1" width="22.5703125" style="97" customWidth="1"/>
    <col min="2" max="2" width="9" style="97" customWidth="1"/>
    <col min="3" max="4" width="9.28515625" style="97" customWidth="1"/>
    <col min="5" max="8" width="22.5703125" customWidth="1"/>
    <col min="9" max="9" width="32.5703125" customWidth="1"/>
  </cols>
  <sheetData>
    <row r="6" spans="1:10">
      <c r="A6" s="159"/>
      <c r="B6" s="159"/>
      <c r="C6" s="159"/>
      <c r="D6" s="159"/>
      <c r="E6" s="30"/>
      <c r="F6" s="30"/>
      <c r="G6" s="30"/>
      <c r="H6" s="30"/>
      <c r="I6" s="30"/>
    </row>
    <row r="7" spans="1:10">
      <c r="A7" s="159"/>
      <c r="B7" s="159"/>
      <c r="C7" s="159"/>
      <c r="D7" s="159"/>
      <c r="E7" s="30"/>
      <c r="F7" s="30"/>
      <c r="G7" s="30"/>
      <c r="H7" s="30"/>
      <c r="I7" s="30"/>
    </row>
    <row r="8" spans="1:10">
      <c r="A8" s="159"/>
      <c r="B8" s="159"/>
      <c r="C8" s="159"/>
      <c r="D8" s="159"/>
      <c r="E8" s="30"/>
      <c r="F8" s="30"/>
      <c r="G8" s="30"/>
      <c r="H8" s="30"/>
      <c r="I8" s="30"/>
    </row>
    <row r="9" spans="1:10">
      <c r="A9" s="99"/>
      <c r="B9" s="99"/>
      <c r="C9" s="99"/>
      <c r="D9" s="99"/>
      <c r="E9" s="22"/>
      <c r="F9" s="22"/>
      <c r="G9" s="22"/>
      <c r="H9" s="22"/>
      <c r="I9" s="22"/>
      <c r="J9" s="21"/>
    </row>
    <row r="10" spans="1:10" s="21" customFormat="1" ht="13.5">
      <c r="A10" s="160"/>
      <c r="B10" s="160"/>
      <c r="C10" s="160"/>
      <c r="D10" s="160"/>
      <c r="E10" s="31"/>
      <c r="F10" s="31"/>
      <c r="G10" s="31"/>
      <c r="H10" s="31"/>
      <c r="I10" s="31"/>
      <c r="J10" s="22"/>
    </row>
    <row r="11" spans="1:10" ht="16.5" thickBot="1">
      <c r="A11" s="32"/>
      <c r="B11" s="32"/>
      <c r="C11" s="32"/>
      <c r="D11" s="32"/>
      <c r="E11" s="33"/>
      <c r="F11" s="33"/>
      <c r="G11" s="33"/>
      <c r="H11" s="33"/>
      <c r="I11" s="33"/>
      <c r="J11" s="22"/>
    </row>
    <row r="12" spans="1:10" ht="34.5" customHeight="1" thickBot="1">
      <c r="A12" s="175" t="s">
        <v>101</v>
      </c>
      <c r="B12" s="176"/>
      <c r="C12" s="176"/>
      <c r="D12" s="176"/>
      <c r="E12" s="177"/>
      <c r="F12" s="177"/>
      <c r="G12" s="177"/>
      <c r="H12" s="177"/>
      <c r="I12" s="178"/>
      <c r="J12" s="22"/>
    </row>
    <row r="13" spans="1:10" ht="35.25" customHeight="1" thickBot="1">
      <c r="A13" s="179" t="s">
        <v>104</v>
      </c>
      <c r="B13" s="180"/>
      <c r="C13" s="180"/>
      <c r="D13" s="180"/>
      <c r="E13" s="180"/>
      <c r="F13" s="180"/>
      <c r="G13" s="180"/>
      <c r="H13" s="180"/>
      <c r="I13" s="181"/>
      <c r="J13" s="22"/>
    </row>
    <row r="14" spans="1:10" s="21" customFormat="1" ht="57" customHeight="1" thickBot="1">
      <c r="A14" s="161" t="s">
        <v>0</v>
      </c>
      <c r="B14" s="211" t="s">
        <v>92</v>
      </c>
      <c r="C14" s="212"/>
      <c r="D14" s="212"/>
      <c r="E14" s="212"/>
      <c r="F14" s="212"/>
      <c r="G14" s="212"/>
      <c r="H14" s="212"/>
      <c r="I14" s="213"/>
      <c r="J14" s="22"/>
    </row>
    <row r="15" spans="1:10" s="21" customFormat="1" ht="26.25" customHeight="1" thickBot="1">
      <c r="A15" s="163"/>
      <c r="B15" s="197" t="s">
        <v>103</v>
      </c>
      <c r="C15" s="198"/>
      <c r="D15" s="199"/>
      <c r="E15" s="214" t="s">
        <v>108</v>
      </c>
      <c r="F15" s="215"/>
      <c r="G15" s="215"/>
      <c r="H15" s="215"/>
      <c r="I15" s="216"/>
      <c r="J15" s="22"/>
    </row>
    <row r="16" spans="1:10" s="21" customFormat="1" ht="36.75" customHeight="1" thickBot="1">
      <c r="A16" s="163"/>
      <c r="B16" s="200"/>
      <c r="C16" s="201"/>
      <c r="D16" s="202"/>
      <c r="E16" s="203" t="s">
        <v>107</v>
      </c>
      <c r="F16" s="204"/>
      <c r="G16" s="204"/>
      <c r="H16" s="204"/>
      <c r="I16" s="205"/>
      <c r="J16" s="22"/>
    </row>
    <row r="17" spans="1:10" ht="15.95" customHeight="1">
      <c r="A17" s="182" t="s">
        <v>2</v>
      </c>
      <c r="B17" s="208" t="s">
        <v>36</v>
      </c>
      <c r="C17" s="208" t="s">
        <v>42</v>
      </c>
      <c r="D17" s="208" t="s">
        <v>102</v>
      </c>
      <c r="E17" s="185" t="s">
        <v>24</v>
      </c>
      <c r="F17" s="186"/>
      <c r="G17" s="186"/>
      <c r="H17" s="187"/>
      <c r="I17" s="194" t="s">
        <v>25</v>
      </c>
      <c r="J17" s="21"/>
    </row>
    <row r="18" spans="1:10" ht="14.1" customHeight="1">
      <c r="A18" s="183"/>
      <c r="B18" s="209"/>
      <c r="C18" s="209"/>
      <c r="D18" s="209"/>
      <c r="E18" s="188"/>
      <c r="F18" s="189"/>
      <c r="G18" s="189"/>
      <c r="H18" s="190"/>
      <c r="I18" s="195"/>
      <c r="J18" s="21"/>
    </row>
    <row r="19" spans="1:10" ht="12.95" customHeight="1">
      <c r="A19" s="183"/>
      <c r="B19" s="209"/>
      <c r="C19" s="209"/>
      <c r="D19" s="209"/>
      <c r="E19" s="188"/>
      <c r="F19" s="189"/>
      <c r="G19" s="189"/>
      <c r="H19" s="190"/>
      <c r="I19" s="195"/>
      <c r="J19" s="21"/>
    </row>
    <row r="20" spans="1:10" ht="12.95" customHeight="1" thickBot="1">
      <c r="A20" s="184"/>
      <c r="B20" s="210"/>
      <c r="C20" s="210"/>
      <c r="D20" s="210"/>
      <c r="E20" s="191"/>
      <c r="F20" s="192"/>
      <c r="G20" s="192"/>
      <c r="H20" s="193"/>
      <c r="I20" s="196"/>
      <c r="J20" s="21"/>
    </row>
    <row r="21" spans="1:10" ht="33" customHeight="1" thickBot="1">
      <c r="A21" s="115">
        <v>66</v>
      </c>
      <c r="B21" s="23"/>
      <c r="C21" s="23"/>
      <c r="D21" s="23"/>
      <c r="E21" s="206" t="s">
        <v>135</v>
      </c>
      <c r="F21" s="207"/>
      <c r="G21" s="207"/>
      <c r="H21" s="207"/>
      <c r="I21" s="51" t="s">
        <v>109</v>
      </c>
      <c r="J21" s="21"/>
    </row>
    <row r="22" spans="1:10" ht="33" customHeight="1" thickBot="1">
      <c r="A22" s="162">
        <v>84</v>
      </c>
      <c r="B22" s="24"/>
      <c r="C22" s="24"/>
      <c r="D22" s="24"/>
      <c r="E22" s="349" t="s">
        <v>136</v>
      </c>
      <c r="F22" s="350"/>
      <c r="G22" s="350"/>
      <c r="H22" s="350"/>
      <c r="I22" s="51" t="s">
        <v>109</v>
      </c>
      <c r="J22" s="21"/>
    </row>
    <row r="23" spans="1:10" ht="33" customHeight="1" thickBot="1">
      <c r="A23" s="162">
        <v>74</v>
      </c>
      <c r="B23" s="24"/>
      <c r="C23" s="24"/>
      <c r="D23" s="24"/>
      <c r="E23" s="349" t="s">
        <v>137</v>
      </c>
      <c r="F23" s="350"/>
      <c r="G23" s="350"/>
      <c r="H23" s="350"/>
      <c r="I23" s="51" t="s">
        <v>109</v>
      </c>
      <c r="J23" s="21"/>
    </row>
    <row r="24" spans="1:10" ht="33" customHeight="1" thickBot="1">
      <c r="A24" s="162">
        <v>66</v>
      </c>
      <c r="B24" s="24"/>
      <c r="C24" s="24"/>
      <c r="D24" s="24"/>
      <c r="E24" s="349" t="s">
        <v>138</v>
      </c>
      <c r="F24" s="350"/>
      <c r="G24" s="350"/>
      <c r="H24" s="350"/>
      <c r="I24" s="51" t="s">
        <v>109</v>
      </c>
      <c r="J24" s="21"/>
    </row>
    <row r="25" spans="1:10" ht="33" customHeight="1" thickBot="1">
      <c r="A25" s="162">
        <v>55</v>
      </c>
      <c r="B25" s="24"/>
      <c r="C25" s="24"/>
      <c r="D25" s="24"/>
      <c r="E25" s="349" t="s">
        <v>139</v>
      </c>
      <c r="F25" s="350"/>
      <c r="G25" s="350"/>
      <c r="H25" s="350"/>
      <c r="I25" s="51" t="s">
        <v>109</v>
      </c>
      <c r="J25" s="21"/>
    </row>
    <row r="26" spans="1:10" ht="33" customHeight="1" thickBot="1">
      <c r="A26" s="162">
        <v>100</v>
      </c>
      <c r="B26" s="24"/>
      <c r="C26" s="24"/>
      <c r="D26" s="24"/>
      <c r="E26" s="349" t="s">
        <v>140</v>
      </c>
      <c r="F26" s="350"/>
      <c r="G26" s="350"/>
      <c r="H26" s="350"/>
      <c r="I26" s="51" t="s">
        <v>109</v>
      </c>
      <c r="J26" s="21"/>
    </row>
    <row r="27" spans="1:10" ht="33" customHeight="1" thickBot="1">
      <c r="A27" s="162">
        <v>74</v>
      </c>
      <c r="B27" s="24"/>
      <c r="C27" s="24"/>
      <c r="D27" s="24"/>
      <c r="E27" s="349" t="s">
        <v>141</v>
      </c>
      <c r="F27" s="350"/>
      <c r="G27" s="350"/>
      <c r="H27" s="350"/>
      <c r="I27" s="51" t="s">
        <v>109</v>
      </c>
      <c r="J27" s="21"/>
    </row>
    <row r="28" spans="1:10" ht="33" customHeight="1" thickBot="1">
      <c r="A28" s="162">
        <v>60</v>
      </c>
      <c r="B28" s="24"/>
      <c r="C28" s="24"/>
      <c r="D28" s="24"/>
      <c r="E28" s="349" t="s">
        <v>142</v>
      </c>
      <c r="F28" s="350"/>
      <c r="G28" s="350"/>
      <c r="H28" s="350"/>
      <c r="I28" s="51" t="s">
        <v>109</v>
      </c>
      <c r="J28" s="21"/>
    </row>
    <row r="29" spans="1:10" ht="33" customHeight="1" thickBot="1">
      <c r="A29" s="162">
        <v>66</v>
      </c>
      <c r="B29" s="24"/>
      <c r="C29" s="24"/>
      <c r="D29" s="24"/>
      <c r="E29" s="349" t="s">
        <v>143</v>
      </c>
      <c r="F29" s="350"/>
      <c r="G29" s="350"/>
      <c r="H29" s="350"/>
      <c r="I29" s="51" t="s">
        <v>109</v>
      </c>
      <c r="J29" s="21"/>
    </row>
    <row r="30" spans="1:10" ht="33" customHeight="1" thickBot="1">
      <c r="A30" s="115">
        <v>55</v>
      </c>
      <c r="B30" s="23"/>
      <c r="C30" s="23"/>
      <c r="D30" s="23"/>
      <c r="E30" s="349" t="s">
        <v>144</v>
      </c>
      <c r="F30" s="350"/>
      <c r="G30" s="350"/>
      <c r="H30" s="350"/>
      <c r="I30" s="51" t="s">
        <v>109</v>
      </c>
      <c r="J30" s="21"/>
    </row>
    <row r="31" spans="1:10" s="21" customFormat="1" ht="33" customHeight="1" thickBot="1">
      <c r="A31" s="115">
        <v>51</v>
      </c>
      <c r="B31" s="23"/>
      <c r="C31" s="23"/>
      <c r="D31" s="23"/>
      <c r="E31" s="349" t="s">
        <v>145</v>
      </c>
      <c r="F31" s="350"/>
      <c r="G31" s="350"/>
      <c r="H31" s="350"/>
      <c r="I31" s="51" t="s">
        <v>109</v>
      </c>
    </row>
    <row r="32" spans="1:10" s="22" customFormat="1" ht="33" customHeight="1" thickBot="1">
      <c r="A32" s="115">
        <v>51</v>
      </c>
      <c r="B32" s="23"/>
      <c r="C32" s="23"/>
      <c r="D32" s="23"/>
      <c r="E32" s="349" t="s">
        <v>228</v>
      </c>
      <c r="F32" s="350"/>
      <c r="G32" s="350"/>
      <c r="H32" s="350"/>
      <c r="I32" s="51" t="s">
        <v>109</v>
      </c>
    </row>
    <row r="33" spans="1:9" s="22" customFormat="1" ht="33" customHeight="1" thickBot="1">
      <c r="A33" s="115">
        <v>63</v>
      </c>
      <c r="B33" s="23"/>
      <c r="C33" s="23"/>
      <c r="D33" s="23"/>
      <c r="E33" s="349" t="s">
        <v>146</v>
      </c>
      <c r="F33" s="350"/>
      <c r="G33" s="350"/>
      <c r="H33" s="350"/>
      <c r="I33" s="51" t="s">
        <v>109</v>
      </c>
    </row>
    <row r="34" spans="1:9" s="22" customFormat="1" ht="33.75" customHeight="1" thickBot="1">
      <c r="A34" s="115"/>
      <c r="B34" s="23"/>
      <c r="C34" s="23"/>
      <c r="D34" s="23"/>
      <c r="E34" s="206"/>
      <c r="F34" s="207"/>
      <c r="G34" s="207"/>
      <c r="H34" s="207"/>
      <c r="I34" s="51"/>
    </row>
    <row r="35" spans="1:9" s="22" customFormat="1" ht="33.75" customHeight="1" thickBot="1">
      <c r="A35" s="115"/>
      <c r="B35" s="23"/>
      <c r="C35" s="23"/>
      <c r="D35" s="23"/>
      <c r="E35" s="206"/>
      <c r="F35" s="207"/>
      <c r="G35" s="207"/>
      <c r="H35" s="207"/>
      <c r="I35" s="51"/>
    </row>
    <row r="36" spans="1:9" s="22" customFormat="1" ht="33.75" customHeight="1" thickBot="1">
      <c r="A36" s="115"/>
      <c r="B36" s="23"/>
      <c r="C36" s="23"/>
      <c r="D36" s="23"/>
      <c r="E36" s="206"/>
      <c r="F36" s="207"/>
      <c r="G36" s="207"/>
      <c r="H36" s="207"/>
      <c r="I36" s="51"/>
    </row>
    <row r="37" spans="1:9" ht="33.75" customHeight="1" thickBot="1">
      <c r="A37" s="115"/>
      <c r="B37" s="23"/>
      <c r="C37" s="23"/>
      <c r="D37" s="23"/>
      <c r="E37" s="206"/>
      <c r="F37" s="207"/>
      <c r="G37" s="207"/>
      <c r="H37" s="207"/>
      <c r="I37" s="51"/>
    </row>
    <row r="38" spans="1:9" ht="33.75" customHeight="1" thickBot="1">
      <c r="A38" s="115"/>
      <c r="B38" s="23"/>
      <c r="C38" s="23"/>
      <c r="D38" s="23"/>
      <c r="E38" s="206"/>
      <c r="F38" s="207"/>
      <c r="G38" s="207"/>
      <c r="H38" s="207"/>
      <c r="I38" s="51"/>
    </row>
    <row r="39" spans="1:9" ht="33.75" customHeight="1" thickBot="1">
      <c r="A39" s="115"/>
      <c r="B39" s="23"/>
      <c r="C39" s="23"/>
      <c r="D39" s="23"/>
      <c r="E39" s="206"/>
      <c r="F39" s="207"/>
      <c r="G39" s="207"/>
      <c r="H39" s="207"/>
      <c r="I39" s="51"/>
    </row>
    <row r="40" spans="1:9" ht="33.75" customHeight="1" thickBot="1">
      <c r="A40" s="115"/>
      <c r="B40" s="23"/>
      <c r="C40" s="23"/>
      <c r="D40" s="23"/>
      <c r="E40" s="206"/>
      <c r="F40" s="207"/>
      <c r="G40" s="207"/>
      <c r="H40" s="207"/>
      <c r="I40" s="51"/>
    </row>
    <row r="41" spans="1:9" ht="33.75" customHeight="1" thickBot="1">
      <c r="A41" s="115"/>
      <c r="B41" s="23"/>
      <c r="C41" s="23"/>
      <c r="D41" s="23"/>
      <c r="E41" s="206"/>
      <c r="F41" s="207"/>
      <c r="G41" s="207"/>
      <c r="H41" s="207"/>
      <c r="I41" s="51"/>
    </row>
    <row r="42" spans="1:9" ht="33.75" customHeight="1" thickBot="1">
      <c r="A42" s="115"/>
      <c r="B42" s="23"/>
      <c r="C42" s="23"/>
      <c r="D42" s="23"/>
      <c r="E42" s="206"/>
      <c r="F42" s="207"/>
      <c r="G42" s="207"/>
      <c r="H42" s="207"/>
      <c r="I42" s="51"/>
    </row>
    <row r="43" spans="1:9" ht="33.75" customHeight="1" thickBot="1">
      <c r="A43" s="115"/>
      <c r="B43" s="23"/>
      <c r="C43" s="23"/>
      <c r="D43" s="23"/>
      <c r="E43" s="206"/>
      <c r="F43" s="207"/>
      <c r="G43" s="207"/>
      <c r="H43" s="207"/>
      <c r="I43" s="51"/>
    </row>
    <row r="44" spans="1:9" ht="33.75" customHeight="1" thickBot="1">
      <c r="A44" s="115"/>
      <c r="B44" s="23"/>
      <c r="C44" s="23"/>
      <c r="D44" s="23"/>
      <c r="E44" s="206"/>
      <c r="F44" s="207"/>
      <c r="G44" s="207"/>
      <c r="H44" s="207"/>
      <c r="I44" s="51"/>
    </row>
    <row r="45" spans="1:9" ht="33.75" customHeight="1" thickBot="1">
      <c r="A45" s="115"/>
      <c r="B45" s="23"/>
      <c r="C45" s="23"/>
      <c r="D45" s="23"/>
      <c r="E45" s="206"/>
      <c r="F45" s="207"/>
      <c r="G45" s="207"/>
      <c r="H45" s="207"/>
      <c r="I45" s="51"/>
    </row>
    <row r="46" spans="1:9" ht="33.75" customHeight="1" thickBot="1">
      <c r="A46" s="115"/>
      <c r="B46" s="23"/>
      <c r="C46" s="23"/>
      <c r="D46" s="23"/>
      <c r="E46" s="206"/>
      <c r="F46" s="207"/>
      <c r="G46" s="207"/>
      <c r="H46" s="207"/>
      <c r="I46" s="51"/>
    </row>
    <row r="47" spans="1:9" ht="33.75" customHeight="1" thickBot="1">
      <c r="A47" s="115"/>
      <c r="B47" s="23"/>
      <c r="C47" s="23"/>
      <c r="D47" s="23"/>
      <c r="E47" s="206"/>
      <c r="F47" s="207"/>
      <c r="G47" s="207"/>
      <c r="H47" s="207"/>
      <c r="I47" s="51"/>
    </row>
    <row r="48" spans="1:9" ht="33.75" customHeight="1" thickBot="1">
      <c r="A48" s="115"/>
      <c r="B48" s="23"/>
      <c r="C48" s="23"/>
      <c r="D48" s="23"/>
      <c r="E48" s="206"/>
      <c r="F48" s="207"/>
      <c r="G48" s="207"/>
      <c r="H48" s="207"/>
      <c r="I48" s="51"/>
    </row>
    <row r="49" spans="1:9" ht="33.75" customHeight="1" thickBot="1">
      <c r="A49" s="115"/>
      <c r="B49" s="23"/>
      <c r="C49" s="23"/>
      <c r="D49" s="23"/>
      <c r="E49" s="206"/>
      <c r="F49" s="207"/>
      <c r="G49" s="207"/>
      <c r="H49" s="207"/>
      <c r="I49" s="51"/>
    </row>
    <row r="50" spans="1:9" ht="33.75" customHeight="1" thickBot="1">
      <c r="A50" s="115"/>
      <c r="B50" s="23"/>
      <c r="C50" s="23"/>
      <c r="D50" s="23"/>
      <c r="E50" s="206"/>
      <c r="F50" s="207"/>
      <c r="G50" s="207"/>
      <c r="H50" s="207"/>
      <c r="I50" s="51"/>
    </row>
  </sheetData>
  <mergeCells count="42">
    <mergeCell ref="E46:H46"/>
    <mergeCell ref="E47:H47"/>
    <mergeCell ref="E48:H48"/>
    <mergeCell ref="E49:H49"/>
    <mergeCell ref="E50:H50"/>
    <mergeCell ref="E41:H41"/>
    <mergeCell ref="E42:H42"/>
    <mergeCell ref="E43:H43"/>
    <mergeCell ref="E44:H44"/>
    <mergeCell ref="E45:H45"/>
    <mergeCell ref="E40:H40"/>
    <mergeCell ref="B17:B20"/>
    <mergeCell ref="C17:C20"/>
    <mergeCell ref="D17:D20"/>
    <mergeCell ref="B14:I14"/>
    <mergeCell ref="E15:I15"/>
    <mergeCell ref="E35:H35"/>
    <mergeCell ref="E36:H36"/>
    <mergeCell ref="E37:H37"/>
    <mergeCell ref="E38:H38"/>
    <mergeCell ref="E39:H39"/>
    <mergeCell ref="E21:H21"/>
    <mergeCell ref="E22:H22"/>
    <mergeCell ref="E23:H23"/>
    <mergeCell ref="E24:H24"/>
    <mergeCell ref="E33:H33"/>
    <mergeCell ref="E34:H34"/>
    <mergeCell ref="E25:H25"/>
    <mergeCell ref="E26:H26"/>
    <mergeCell ref="E27:H27"/>
    <mergeCell ref="E28:H28"/>
    <mergeCell ref="E29:H29"/>
    <mergeCell ref="E30:H30"/>
    <mergeCell ref="E31:H31"/>
    <mergeCell ref="E32:H32"/>
    <mergeCell ref="A12:I12"/>
    <mergeCell ref="A13:I13"/>
    <mergeCell ref="A17:A20"/>
    <mergeCell ref="E17:H20"/>
    <mergeCell ref="I17:I20"/>
    <mergeCell ref="B15:D16"/>
    <mergeCell ref="E16:I16"/>
  </mergeCells>
  <phoneticPr fontId="31" type="noConversion"/>
  <printOptions horizontalCentered="1"/>
  <pageMargins left="0" right="0" top="0" bottom="0" header="0" footer="0"/>
  <pageSetup paperSize="9" scale="59" orientation="portrait" horizont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8:D38"/>
  <sheetViews>
    <sheetView topLeftCell="A24" workbookViewId="0">
      <selection activeCell="B28" sqref="B28"/>
    </sheetView>
  </sheetViews>
  <sheetFormatPr defaultRowHeight="12.75"/>
  <cols>
    <col min="1" max="1" width="24.28515625" style="97" customWidth="1"/>
    <col min="2" max="2" width="90.85546875" style="97" customWidth="1"/>
    <col min="3" max="3" width="32.5703125" style="97" customWidth="1"/>
    <col min="4" max="16384" width="9.140625" style="97"/>
  </cols>
  <sheetData>
    <row r="8" spans="1:4" ht="13.5" thickBot="1"/>
    <row r="9" spans="1:4" ht="12.75" customHeight="1">
      <c r="A9" s="227" t="s">
        <v>64</v>
      </c>
      <c r="B9" s="228"/>
      <c r="C9" s="229"/>
      <c r="D9" s="98"/>
    </row>
    <row r="10" spans="1:4" s="98" customFormat="1">
      <c r="A10" s="230"/>
      <c r="B10" s="231"/>
      <c r="C10" s="232"/>
      <c r="D10" s="99"/>
    </row>
    <row r="11" spans="1:4">
      <c r="A11" s="230"/>
      <c r="B11" s="231"/>
      <c r="C11" s="232"/>
      <c r="D11" s="99"/>
    </row>
    <row r="12" spans="1:4" ht="34.5" customHeight="1" thickBot="1">
      <c r="A12" s="233"/>
      <c r="B12" s="234"/>
      <c r="C12" s="235"/>
      <c r="D12" s="99"/>
    </row>
    <row r="13" spans="1:4" ht="35.25" customHeight="1" thickBot="1">
      <c r="A13" s="236" t="s">
        <v>23</v>
      </c>
      <c r="B13" s="237"/>
      <c r="C13" s="100" t="s">
        <v>26</v>
      </c>
      <c r="D13" s="99"/>
    </row>
    <row r="14" spans="1:4" s="98" customFormat="1" ht="57" customHeight="1" thickBot="1">
      <c r="A14" s="65" t="s">
        <v>39</v>
      </c>
      <c r="B14" s="101" t="s">
        <v>95</v>
      </c>
      <c r="C14" s="102" t="s">
        <v>25</v>
      </c>
      <c r="D14" s="99"/>
    </row>
    <row r="15" spans="1:4" ht="15.95" customHeight="1">
      <c r="A15" s="224" t="s">
        <v>2</v>
      </c>
      <c r="B15" s="238" t="s">
        <v>24</v>
      </c>
      <c r="C15" s="241"/>
      <c r="D15" s="98"/>
    </row>
    <row r="16" spans="1:4" ht="14.1" customHeight="1">
      <c r="A16" s="225"/>
      <c r="B16" s="239"/>
      <c r="C16" s="242"/>
      <c r="D16" s="98"/>
    </row>
    <row r="17" spans="1:4" ht="12.95" customHeight="1">
      <c r="A17" s="225"/>
      <c r="B17" s="239"/>
      <c r="C17" s="242"/>
      <c r="D17" s="98"/>
    </row>
    <row r="18" spans="1:4" ht="12.95" customHeight="1" thickBot="1">
      <c r="A18" s="226"/>
      <c r="B18" s="240"/>
      <c r="C18" s="243"/>
      <c r="D18" s="98"/>
    </row>
    <row r="19" spans="1:4" ht="48" customHeight="1" thickBot="1">
      <c r="A19" s="114" t="s">
        <v>65</v>
      </c>
      <c r="B19" s="111" t="s">
        <v>114</v>
      </c>
      <c r="C19" s="112"/>
      <c r="D19" s="98"/>
    </row>
    <row r="20" spans="1:4" ht="48" customHeight="1" thickBot="1">
      <c r="A20" s="103" t="s">
        <v>66</v>
      </c>
      <c r="B20" s="104" t="s">
        <v>113</v>
      </c>
      <c r="C20" s="105"/>
      <c r="D20" s="98"/>
    </row>
    <row r="21" spans="1:4" ht="48" customHeight="1" thickBot="1">
      <c r="A21" s="106" t="s">
        <v>67</v>
      </c>
      <c r="B21" s="104" t="s">
        <v>117</v>
      </c>
      <c r="C21" s="105"/>
      <c r="D21" s="98"/>
    </row>
    <row r="22" spans="1:4" ht="48" customHeight="1" thickBot="1">
      <c r="A22" s="106" t="s">
        <v>68</v>
      </c>
      <c r="B22" s="104" t="s">
        <v>212</v>
      </c>
      <c r="C22" s="105"/>
      <c r="D22" s="98"/>
    </row>
    <row r="23" spans="1:4" ht="48" customHeight="1" thickBot="1">
      <c r="A23" s="106" t="s">
        <v>69</v>
      </c>
      <c r="B23" s="104" t="s">
        <v>213</v>
      </c>
      <c r="C23" s="105"/>
      <c r="D23" s="98"/>
    </row>
    <row r="24" spans="1:4" ht="48" customHeight="1" thickBot="1">
      <c r="A24" s="106" t="s">
        <v>70</v>
      </c>
      <c r="B24" s="104" t="s">
        <v>214</v>
      </c>
      <c r="C24" s="105"/>
      <c r="D24" s="98"/>
    </row>
    <row r="25" spans="1:4" ht="48" customHeight="1" thickBot="1">
      <c r="A25" s="106" t="s">
        <v>71</v>
      </c>
      <c r="B25" s="104" t="s">
        <v>215</v>
      </c>
      <c r="C25" s="105"/>
      <c r="D25" s="98"/>
    </row>
    <row r="26" spans="1:4" ht="48" customHeight="1" thickBot="1">
      <c r="A26" s="106" t="s">
        <v>72</v>
      </c>
      <c r="B26" s="104" t="s">
        <v>120</v>
      </c>
      <c r="C26" s="105"/>
      <c r="D26" s="98"/>
    </row>
    <row r="27" spans="1:4" s="98" customFormat="1" ht="48" customHeight="1" thickBot="1">
      <c r="A27" s="106" t="s">
        <v>73</v>
      </c>
      <c r="B27" s="104"/>
      <c r="C27" s="105"/>
    </row>
    <row r="28" spans="1:4" s="99" customFormat="1" ht="48" customHeight="1" thickBot="1">
      <c r="A28" s="115" t="s">
        <v>74</v>
      </c>
      <c r="B28" s="116" t="s">
        <v>111</v>
      </c>
      <c r="C28" s="105"/>
    </row>
    <row r="29" spans="1:4" s="99" customFormat="1" ht="12.75" customHeight="1"/>
    <row r="30" spans="1:4" s="99" customFormat="1" ht="18" customHeight="1">
      <c r="A30" s="108"/>
      <c r="B30" s="108"/>
      <c r="C30" s="223"/>
    </row>
    <row r="31" spans="1:4" s="99" customFormat="1" ht="18" customHeight="1">
      <c r="A31" s="108"/>
      <c r="B31" s="108"/>
      <c r="C31" s="223"/>
    </row>
    <row r="32" spans="1:4" s="99" customFormat="1" ht="13.5" customHeight="1"/>
    <row r="38" ht="21" customHeight="1"/>
  </sheetData>
  <mergeCells count="6">
    <mergeCell ref="C30:C31"/>
    <mergeCell ref="A15:A18"/>
    <mergeCell ref="A9:C12"/>
    <mergeCell ref="A13:B13"/>
    <mergeCell ref="B15:B18"/>
    <mergeCell ref="C15:C18"/>
  </mergeCells>
  <phoneticPr fontId="31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8:D38"/>
  <sheetViews>
    <sheetView topLeftCell="A22" workbookViewId="0">
      <selection activeCell="B19" sqref="B19:B28"/>
    </sheetView>
  </sheetViews>
  <sheetFormatPr defaultRowHeight="12.75"/>
  <cols>
    <col min="1" max="1" width="24.28515625" style="97" customWidth="1"/>
    <col min="2" max="2" width="90.85546875" style="97" customWidth="1"/>
    <col min="3" max="3" width="32.5703125" style="97" customWidth="1"/>
    <col min="4" max="16384" width="9.140625" style="97"/>
  </cols>
  <sheetData>
    <row r="8" spans="1:4" ht="13.5" thickBot="1"/>
    <row r="9" spans="1:4" ht="12.75" customHeight="1">
      <c r="A9" s="227" t="s">
        <v>64</v>
      </c>
      <c r="B9" s="228"/>
      <c r="C9" s="229"/>
      <c r="D9" s="98"/>
    </row>
    <row r="10" spans="1:4" s="98" customFormat="1">
      <c r="A10" s="230"/>
      <c r="B10" s="231"/>
      <c r="C10" s="232"/>
      <c r="D10" s="99"/>
    </row>
    <row r="11" spans="1:4">
      <c r="A11" s="230"/>
      <c r="B11" s="231"/>
      <c r="C11" s="232"/>
      <c r="D11" s="99"/>
    </row>
    <row r="12" spans="1:4" ht="34.5" customHeight="1" thickBot="1">
      <c r="A12" s="233"/>
      <c r="B12" s="234"/>
      <c r="C12" s="235"/>
      <c r="D12" s="99"/>
    </row>
    <row r="13" spans="1:4" ht="35.25" customHeight="1" thickBot="1">
      <c r="A13" s="236" t="s">
        <v>23</v>
      </c>
      <c r="B13" s="237"/>
      <c r="C13" s="117" t="s">
        <v>27</v>
      </c>
      <c r="D13" s="99"/>
    </row>
    <row r="14" spans="1:4" s="98" customFormat="1" ht="57" customHeight="1" thickBot="1">
      <c r="A14" s="65" t="s">
        <v>84</v>
      </c>
      <c r="B14" s="101" t="s">
        <v>99</v>
      </c>
      <c r="C14" s="102" t="s">
        <v>25</v>
      </c>
      <c r="D14" s="99"/>
    </row>
    <row r="15" spans="1:4" ht="15.95" customHeight="1">
      <c r="A15" s="224" t="s">
        <v>2</v>
      </c>
      <c r="B15" s="238" t="s">
        <v>24</v>
      </c>
      <c r="C15" s="241"/>
      <c r="D15" s="98"/>
    </row>
    <row r="16" spans="1:4" ht="14.1" customHeight="1">
      <c r="A16" s="225"/>
      <c r="B16" s="239"/>
      <c r="C16" s="242"/>
      <c r="D16" s="98"/>
    </row>
    <row r="17" spans="1:4" ht="12.95" customHeight="1">
      <c r="A17" s="225"/>
      <c r="B17" s="239"/>
      <c r="C17" s="242"/>
      <c r="D17" s="98"/>
    </row>
    <row r="18" spans="1:4" ht="12.95" customHeight="1" thickBot="1">
      <c r="A18" s="226"/>
      <c r="B18" s="240"/>
      <c r="C18" s="243"/>
      <c r="D18" s="98"/>
    </row>
    <row r="19" spans="1:4" ht="48" customHeight="1" thickBot="1">
      <c r="A19" s="114" t="s">
        <v>65</v>
      </c>
      <c r="B19" s="111" t="s">
        <v>197</v>
      </c>
      <c r="C19" s="112"/>
      <c r="D19" s="98"/>
    </row>
    <row r="20" spans="1:4" ht="48" customHeight="1" thickBot="1">
      <c r="A20" s="103" t="s">
        <v>66</v>
      </c>
      <c r="B20" s="104" t="s">
        <v>209</v>
      </c>
      <c r="C20" s="105"/>
      <c r="D20" s="98"/>
    </row>
    <row r="21" spans="1:4" ht="48" customHeight="1" thickBot="1">
      <c r="A21" s="106" t="s">
        <v>67</v>
      </c>
      <c r="B21" s="104" t="s">
        <v>216</v>
      </c>
      <c r="C21" s="105"/>
      <c r="D21" s="98"/>
    </row>
    <row r="22" spans="1:4" ht="48" customHeight="1" thickBot="1">
      <c r="A22" s="106" t="s">
        <v>68</v>
      </c>
      <c r="B22" s="104" t="s">
        <v>203</v>
      </c>
      <c r="C22" s="105"/>
      <c r="D22" s="98"/>
    </row>
    <row r="23" spans="1:4" ht="48" customHeight="1" thickBot="1">
      <c r="A23" s="106" t="s">
        <v>69</v>
      </c>
      <c r="B23" s="104" t="s">
        <v>210</v>
      </c>
      <c r="C23" s="105"/>
      <c r="D23" s="98"/>
    </row>
    <row r="24" spans="1:4" ht="48" customHeight="1" thickBot="1">
      <c r="A24" s="106" t="s">
        <v>70</v>
      </c>
      <c r="B24" s="104" t="s">
        <v>217</v>
      </c>
      <c r="C24" s="105"/>
      <c r="D24" s="98"/>
    </row>
    <row r="25" spans="1:4" ht="48" customHeight="1" thickBot="1">
      <c r="A25" s="106" t="s">
        <v>71</v>
      </c>
      <c r="B25" s="104" t="s">
        <v>199</v>
      </c>
      <c r="C25" s="105"/>
      <c r="D25" s="98"/>
    </row>
    <row r="26" spans="1:4" ht="48" customHeight="1" thickBot="1">
      <c r="A26" s="106" t="s">
        <v>72</v>
      </c>
      <c r="B26" s="104" t="s">
        <v>204</v>
      </c>
      <c r="C26" s="105"/>
      <c r="D26" s="98"/>
    </row>
    <row r="27" spans="1:4" s="98" customFormat="1" ht="48" customHeight="1" thickBot="1">
      <c r="A27" s="106" t="s">
        <v>73</v>
      </c>
      <c r="C27" s="105"/>
    </row>
    <row r="28" spans="1:4" s="99" customFormat="1" ht="48" customHeight="1" thickBot="1">
      <c r="A28" s="115" t="s">
        <v>74</v>
      </c>
      <c r="B28" s="104" t="s">
        <v>205</v>
      </c>
      <c r="C28" s="105"/>
    </row>
    <row r="29" spans="1:4" s="99" customFormat="1" ht="12.75" customHeight="1"/>
    <row r="30" spans="1:4" s="99" customFormat="1" ht="18" customHeight="1">
      <c r="A30" s="108"/>
      <c r="B30" s="108"/>
      <c r="C30" s="223"/>
    </row>
    <row r="31" spans="1:4" s="99" customFormat="1" ht="18" customHeight="1">
      <c r="A31" s="108"/>
      <c r="B31" s="108"/>
      <c r="C31" s="223"/>
    </row>
    <row r="32" spans="1:4" s="99" customFormat="1" ht="13.5" customHeight="1"/>
    <row r="38" ht="21" customHeight="1"/>
  </sheetData>
  <mergeCells count="6">
    <mergeCell ref="C30:C31"/>
    <mergeCell ref="A15:A18"/>
    <mergeCell ref="A9:C12"/>
    <mergeCell ref="A13:B13"/>
    <mergeCell ref="B15:B18"/>
    <mergeCell ref="C15:C18"/>
  </mergeCells>
  <phoneticPr fontId="31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42"/>
  <sheetViews>
    <sheetView topLeftCell="A23" zoomScale="70" zoomScaleNormal="70" workbookViewId="0">
      <selection activeCell="U30" sqref="U30"/>
    </sheetView>
  </sheetViews>
  <sheetFormatPr defaultRowHeight="12.75"/>
  <cols>
    <col min="1" max="1" width="10.425781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21" customFormat="1" ht="13.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1"/>
      <c r="S10" s="42"/>
      <c r="T10" s="22"/>
    </row>
    <row r="11" spans="1:20" ht="15.7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22"/>
    </row>
    <row r="12" spans="1:20" ht="34.5" customHeight="1">
      <c r="A12" s="249" t="s">
        <v>76</v>
      </c>
      <c r="B12" s="250"/>
      <c r="C12" s="250"/>
      <c r="D12" s="250"/>
      <c r="E12" s="250"/>
      <c r="F12" s="250"/>
      <c r="G12" s="251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2"/>
      <c r="T12" s="22"/>
    </row>
    <row r="13" spans="1:20" ht="35.25" customHeight="1" thickBot="1">
      <c r="A13" s="253"/>
      <c r="B13" s="250"/>
      <c r="C13" s="254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2"/>
      <c r="T13" s="22"/>
    </row>
    <row r="14" spans="1:20" s="21" customFormat="1" ht="27" customHeight="1" thickBot="1">
      <c r="A14" s="46"/>
      <c r="B14" s="255" t="s">
        <v>81</v>
      </c>
      <c r="C14" s="256"/>
      <c r="D14" s="257"/>
      <c r="E14" s="47" t="s">
        <v>22</v>
      </c>
      <c r="F14" s="258"/>
      <c r="G14" s="259"/>
      <c r="H14" s="259"/>
      <c r="I14" s="260"/>
      <c r="J14" s="261" t="s">
        <v>82</v>
      </c>
      <c r="K14" s="262"/>
      <c r="L14" s="263"/>
      <c r="M14" s="47" t="s">
        <v>22</v>
      </c>
      <c r="N14" s="258"/>
      <c r="O14" s="259"/>
      <c r="P14" s="259"/>
      <c r="Q14" s="259"/>
      <c r="R14" s="259"/>
      <c r="S14" s="260"/>
      <c r="T14" s="22"/>
    </row>
    <row r="15" spans="1:20" ht="15.95" customHeight="1">
      <c r="A15" s="264" t="s">
        <v>2</v>
      </c>
      <c r="B15" s="267" t="str">
        <f>'FORM SQ.1 ROSSA QUALIF 1-2'!B14</f>
        <v>EMILIA ROMAGNA</v>
      </c>
      <c r="C15" s="268"/>
      <c r="D15" s="269"/>
      <c r="E15" s="273">
        <f>'FORM SQ.1 ROSSA QUALIF 1-2'!C19</f>
        <v>0</v>
      </c>
      <c r="F15" s="274"/>
      <c r="G15" s="275"/>
      <c r="H15" s="275"/>
      <c r="I15" s="276"/>
      <c r="J15" s="267" t="str">
        <f>'FORM SQ. 2 BLU QUALIF 1-2'!B14</f>
        <v>SICILIA</v>
      </c>
      <c r="K15" s="268"/>
      <c r="L15" s="269"/>
      <c r="M15" s="286">
        <f>'FORM SQ. 2 BLU QUALIF 1-2'!C19</f>
        <v>0</v>
      </c>
      <c r="N15" s="274"/>
      <c r="O15" s="275"/>
      <c r="P15" s="275"/>
      <c r="Q15" s="276"/>
      <c r="R15" s="288" t="s">
        <v>1</v>
      </c>
      <c r="S15" s="199"/>
      <c r="T15" s="21"/>
    </row>
    <row r="16" spans="1:20" ht="14.1" customHeight="1" thickBot="1">
      <c r="A16" s="265"/>
      <c r="B16" s="270"/>
      <c r="C16" s="271"/>
      <c r="D16" s="272"/>
      <c r="E16" s="202"/>
      <c r="F16" s="277"/>
      <c r="G16" s="278"/>
      <c r="H16" s="278"/>
      <c r="I16" s="279"/>
      <c r="J16" s="270"/>
      <c r="K16" s="271"/>
      <c r="L16" s="272"/>
      <c r="M16" s="287"/>
      <c r="N16" s="277"/>
      <c r="O16" s="278"/>
      <c r="P16" s="278"/>
      <c r="Q16" s="279"/>
      <c r="R16" s="200"/>
      <c r="S16" s="202"/>
      <c r="T16" s="21"/>
    </row>
    <row r="17" spans="1:20" ht="12.95" customHeight="1">
      <c r="A17" s="265"/>
      <c r="B17" s="280" t="s">
        <v>32</v>
      </c>
      <c r="C17" s="281"/>
      <c r="D17" s="281"/>
      <c r="E17" s="282"/>
      <c r="F17" s="289" t="s">
        <v>3</v>
      </c>
      <c r="G17" s="289" t="s">
        <v>4</v>
      </c>
      <c r="H17" s="289" t="s">
        <v>5</v>
      </c>
      <c r="I17" s="289" t="s">
        <v>6</v>
      </c>
      <c r="J17" s="280" t="s">
        <v>33</v>
      </c>
      <c r="K17" s="281"/>
      <c r="L17" s="281"/>
      <c r="M17" s="282"/>
      <c r="N17" s="289" t="s">
        <v>3</v>
      </c>
      <c r="O17" s="289" t="s">
        <v>4</v>
      </c>
      <c r="P17" s="289" t="s">
        <v>5</v>
      </c>
      <c r="Q17" s="289" t="s">
        <v>6</v>
      </c>
      <c r="R17" s="291" t="s">
        <v>28</v>
      </c>
      <c r="S17" s="293" t="s">
        <v>27</v>
      </c>
      <c r="T17" s="21"/>
    </row>
    <row r="18" spans="1:20" ht="12.95" customHeight="1" thickBot="1">
      <c r="A18" s="266"/>
      <c r="B18" s="283"/>
      <c r="C18" s="284"/>
      <c r="D18" s="284"/>
      <c r="E18" s="285"/>
      <c r="F18" s="290"/>
      <c r="G18" s="290"/>
      <c r="H18" s="290"/>
      <c r="I18" s="290"/>
      <c r="J18" s="283"/>
      <c r="K18" s="284"/>
      <c r="L18" s="284"/>
      <c r="M18" s="285"/>
      <c r="N18" s="290"/>
      <c r="O18" s="290"/>
      <c r="P18" s="290"/>
      <c r="Q18" s="290"/>
      <c r="R18" s="292"/>
      <c r="S18" s="294"/>
      <c r="T18" s="21"/>
    </row>
    <row r="19" spans="1:20" ht="48" customHeight="1" thickBot="1">
      <c r="A19" s="118" t="s">
        <v>65</v>
      </c>
      <c r="B19" s="206" t="str">
        <f>'FORM SQ.1 ROSSA QUALIF 1-2'!B19</f>
        <v>CECATI ALEXANDRU</v>
      </c>
      <c r="C19" s="207"/>
      <c r="D19" s="207"/>
      <c r="E19" s="295"/>
      <c r="F19" s="34">
        <v>0</v>
      </c>
      <c r="G19" s="34">
        <v>1</v>
      </c>
      <c r="H19" s="48">
        <f>IF(O19="","",IF(O19&gt;=0,O19))</f>
        <v>8</v>
      </c>
      <c r="I19" s="49" t="str">
        <f>IF(F19&lt;3,"",IF(F19=5,"TO",IF(F19=4,"S",IF(F19=3,IF(F21=1,"PP","PO")))))</f>
        <v/>
      </c>
      <c r="J19" s="296" t="str">
        <f>'FORM SQ. 2 BLU QUALIF 1-2'!B19</f>
        <v>AZZARELLO MARCO</v>
      </c>
      <c r="K19" s="297"/>
      <c r="L19" s="297"/>
      <c r="M19" s="298"/>
      <c r="N19" s="34">
        <v>5</v>
      </c>
      <c r="O19" s="34">
        <v>8</v>
      </c>
      <c r="P19" s="48">
        <f>IF(G19="","",IF(G19&gt;=0,G19))</f>
        <v>1</v>
      </c>
      <c r="Q19" s="49" t="str">
        <f>IF(N19&lt;3,"",IF(N19=5,"TO",IF(N19=4,"S",IF(N19=3,IF(F19=1,"PP","PO")))))</f>
        <v>TO</v>
      </c>
      <c r="R19" s="50" t="str">
        <f>IF(F19=N19,"",IF(F19&gt;N19,1,""))</f>
        <v/>
      </c>
      <c r="S19" s="51">
        <f>IF(N19=F19,"",IF(N19&gt;F19,1,""))</f>
        <v>1</v>
      </c>
      <c r="T19" s="21"/>
    </row>
    <row r="20" spans="1:20" ht="48" customHeight="1" thickBot="1">
      <c r="A20" s="119" t="s">
        <v>66</v>
      </c>
      <c r="B20" s="206" t="str">
        <f>'FORM SQ.1 ROSSA QUALIF 1-2'!B20</f>
        <v>CAVINA EMIDIO</v>
      </c>
      <c r="C20" s="207"/>
      <c r="D20" s="207"/>
      <c r="E20" s="295"/>
      <c r="F20" s="34">
        <v>0</v>
      </c>
      <c r="G20" s="34">
        <v>1</v>
      </c>
      <c r="H20" s="48">
        <v>12</v>
      </c>
      <c r="I20" s="49"/>
      <c r="J20" s="296" t="str">
        <f>'FORM SQ. 2 BLU QUALIF 1-2'!B20</f>
        <v>PARATORE GAETANO</v>
      </c>
      <c r="K20" s="297"/>
      <c r="L20" s="297"/>
      <c r="M20" s="298"/>
      <c r="N20" s="34">
        <v>5</v>
      </c>
      <c r="O20" s="34">
        <v>12</v>
      </c>
      <c r="P20" s="48">
        <v>1</v>
      </c>
      <c r="Q20" s="49"/>
      <c r="R20" s="52"/>
      <c r="S20" s="53">
        <v>1</v>
      </c>
      <c r="T20" s="21"/>
    </row>
    <row r="21" spans="1:20" ht="48" customHeight="1" thickBot="1">
      <c r="A21" s="119" t="s">
        <v>75</v>
      </c>
      <c r="B21" s="206" t="str">
        <f>'FORM SQ.1 ROSSA QUALIF 1-2'!B21</f>
        <v>MARETTI SAMUELE</v>
      </c>
      <c r="C21" s="207"/>
      <c r="D21" s="207"/>
      <c r="E21" s="295"/>
      <c r="F21" s="34">
        <v>0</v>
      </c>
      <c r="G21" s="34">
        <v>0</v>
      </c>
      <c r="H21" s="48">
        <f>IF(O21="","",IF(O21&gt;=0,O21))</f>
        <v>4</v>
      </c>
      <c r="I21" s="49" t="str">
        <f>IF(F21&lt;3,"",IF(F21=5,"TO",IF(F21=4,"S",IF(F21=3,IF(N21=1,"PP","PO")))))</f>
        <v/>
      </c>
      <c r="J21" s="296" t="str">
        <f>'FORM SQ. 2 BLU QUALIF 1-2'!B21</f>
        <v>CHIARA MASSIMILIAN</v>
      </c>
      <c r="K21" s="297"/>
      <c r="L21" s="297"/>
      <c r="M21" s="298"/>
      <c r="N21" s="34">
        <v>5</v>
      </c>
      <c r="O21" s="34">
        <v>4</v>
      </c>
      <c r="P21" s="48">
        <f>IF(G21="","",IF(G21&gt;=0,G21))</f>
        <v>0</v>
      </c>
      <c r="Q21" s="49" t="str">
        <f>IF(N21&lt;3,"",IF(N21=5,"TO",IF(N21=4,"S",IF(N21=3,IF(F21=1,"PP","PO")))))</f>
        <v>TO</v>
      </c>
      <c r="R21" s="52" t="str">
        <f>IF(F21=N21,"",IF(F21&gt;N21,1,""))</f>
        <v/>
      </c>
      <c r="S21" s="53">
        <f>IF(N21=F21,"",IF(N21&gt;F21,1,""))</f>
        <v>1</v>
      </c>
      <c r="T21" s="21"/>
    </row>
    <row r="22" spans="1:20" ht="48" customHeight="1" thickBot="1">
      <c r="A22" s="119" t="s">
        <v>68</v>
      </c>
      <c r="B22" s="206" t="str">
        <f>'FORM SQ.1 ROSSA QUALIF 1-2'!B22</f>
        <v>MINGUZZI MIRKO</v>
      </c>
      <c r="C22" s="207"/>
      <c r="D22" s="207"/>
      <c r="E22" s="295"/>
      <c r="F22" s="34">
        <v>0</v>
      </c>
      <c r="G22" s="34">
        <v>0</v>
      </c>
      <c r="H22" s="48">
        <f>IF(O22="","",IF(O22&gt;=0,O22))</f>
        <v>8</v>
      </c>
      <c r="I22" s="49" t="str">
        <f>IF(F22&lt;3,"",IF(F22=5,"TO",IF(F22=4,"S",IF(F22=3,IF(N22=1,"PP","PO")))))</f>
        <v/>
      </c>
      <c r="J22" s="296" t="str">
        <f>'FORM SQ. 2 BLU QUALIF 1-2'!B22</f>
        <v>SANFILIPPO DOMENICO</v>
      </c>
      <c r="K22" s="297"/>
      <c r="L22" s="297"/>
      <c r="M22" s="298"/>
      <c r="N22" s="34">
        <v>5</v>
      </c>
      <c r="O22" s="34">
        <v>8</v>
      </c>
      <c r="P22" s="48">
        <f>IF(G22="","",IF(G22&gt;=0,G22))</f>
        <v>0</v>
      </c>
      <c r="Q22" s="49" t="str">
        <f>IF(N22&lt;3,"",IF(N22=5,"TO",IF(N22=4,"S",IF(N22=3,IF(F22=1,"PP","PO")))))</f>
        <v>TO</v>
      </c>
      <c r="R22" s="52" t="str">
        <f>IF(F22=N22,"",IF(F22&gt;N22,1,""))</f>
        <v/>
      </c>
      <c r="S22" s="53">
        <f>IF(N22=F22,"",IF(N22&gt;F22,1,""))</f>
        <v>1</v>
      </c>
      <c r="T22" s="21"/>
    </row>
    <row r="23" spans="1:20" ht="48" customHeight="1" thickBot="1">
      <c r="A23" s="119" t="s">
        <v>69</v>
      </c>
      <c r="B23" s="206" t="str">
        <f>'FORM SQ.1 ROSSA QUALIF 1-2'!B23</f>
        <v>KASHAMI MIHAIL</v>
      </c>
      <c r="C23" s="207"/>
      <c r="D23" s="207"/>
      <c r="E23" s="295"/>
      <c r="F23" s="34">
        <v>4</v>
      </c>
      <c r="G23" s="34">
        <v>14</v>
      </c>
      <c r="H23" s="48">
        <v>4</v>
      </c>
      <c r="I23" s="49" t="s">
        <v>231</v>
      </c>
      <c r="J23" s="296" t="str">
        <f>'FORM SQ. 2 BLU QUALIF 1-2'!B23</f>
        <v>MAIORANA EMANUELE</v>
      </c>
      <c r="K23" s="297"/>
      <c r="L23" s="297"/>
      <c r="M23" s="298"/>
      <c r="N23" s="34">
        <v>1</v>
      </c>
      <c r="O23" s="34">
        <v>4</v>
      </c>
      <c r="P23" s="48">
        <v>14</v>
      </c>
      <c r="Q23" s="49"/>
      <c r="R23" s="52">
        <v>1</v>
      </c>
      <c r="S23" s="53"/>
      <c r="T23" s="21"/>
    </row>
    <row r="24" spans="1:20" ht="48" customHeight="1" thickBot="1">
      <c r="A24" s="119" t="s">
        <v>70</v>
      </c>
      <c r="B24" s="206" t="str">
        <f>'FORM SQ.1 ROSSA QUALIF 1-2'!B24</f>
        <v>RUSU VALERIO</v>
      </c>
      <c r="C24" s="207"/>
      <c r="D24" s="207"/>
      <c r="E24" s="295"/>
      <c r="F24" s="34">
        <v>5</v>
      </c>
      <c r="G24" s="34">
        <v>4</v>
      </c>
      <c r="H24" s="48">
        <v>0</v>
      </c>
      <c r="I24" s="49" t="s">
        <v>232</v>
      </c>
      <c r="J24" s="296" t="str">
        <f>'FORM SQ. 2 BLU QUALIF 1-2'!B24</f>
        <v>GARCIA MEJIA</v>
      </c>
      <c r="K24" s="297"/>
      <c r="L24" s="297"/>
      <c r="M24" s="298"/>
      <c r="N24" s="34">
        <v>0</v>
      </c>
      <c r="O24" s="34">
        <v>0</v>
      </c>
      <c r="P24" s="48">
        <v>4</v>
      </c>
      <c r="Q24" s="49"/>
      <c r="R24" s="52">
        <v>1</v>
      </c>
      <c r="S24" s="53"/>
      <c r="T24" s="21"/>
    </row>
    <row r="25" spans="1:20" ht="48" customHeight="1" thickBot="1">
      <c r="A25" s="119" t="s">
        <v>71</v>
      </c>
      <c r="B25" s="206" t="str">
        <f>'FORM SQ.1 ROSSA QUALIF 1-2'!B25</f>
        <v>CELMARE LIVIO</v>
      </c>
      <c r="C25" s="207"/>
      <c r="D25" s="207"/>
      <c r="E25" s="295"/>
      <c r="F25" s="34">
        <v>0</v>
      </c>
      <c r="G25" s="34">
        <v>0</v>
      </c>
      <c r="H25" s="48">
        <v>6</v>
      </c>
      <c r="I25" s="49"/>
      <c r="J25" s="296" t="str">
        <f>'FORM SQ. 2 BLU QUALIF 1-2'!B25</f>
        <v>BORDINO FEDERICO</v>
      </c>
      <c r="K25" s="297"/>
      <c r="L25" s="297"/>
      <c r="M25" s="298"/>
      <c r="N25" s="34">
        <v>5</v>
      </c>
      <c r="O25" s="34">
        <v>6</v>
      </c>
      <c r="P25" s="48">
        <v>0</v>
      </c>
      <c r="Q25" s="49"/>
      <c r="R25" s="52"/>
      <c r="S25" s="53">
        <v>1</v>
      </c>
      <c r="T25" s="21"/>
    </row>
    <row r="26" spans="1:20" ht="48" customHeight="1" thickBot="1">
      <c r="A26" s="119" t="s">
        <v>72</v>
      </c>
      <c r="B26" s="206" t="str">
        <f>'FORM SQ.1 ROSSA QUALIF 1-2'!B26</f>
        <v>MRISHAJ MARTIN</v>
      </c>
      <c r="C26" s="207"/>
      <c r="D26" s="207"/>
      <c r="E26" s="295"/>
      <c r="F26" s="34">
        <v>5</v>
      </c>
      <c r="G26" s="34">
        <v>5</v>
      </c>
      <c r="H26" s="48">
        <f>IF(O26="","",IF(O26&gt;=0,O26))</f>
        <v>0</v>
      </c>
      <c r="I26" s="49" t="str">
        <f>IF(F26&lt;3,"",IF(F26=5,"TO",IF(F26=4,"S",IF(F26=3,IF(N26=1,"PP","PO")))))</f>
        <v>TO</v>
      </c>
      <c r="J26" s="296" t="str">
        <f>'FORM SQ. 2 BLU QUALIF 1-2'!B26</f>
        <v>TOSTO LUCA</v>
      </c>
      <c r="K26" s="297"/>
      <c r="L26" s="297"/>
      <c r="M26" s="298"/>
      <c r="N26" s="34">
        <v>0</v>
      </c>
      <c r="O26" s="34">
        <v>0</v>
      </c>
      <c r="P26" s="48">
        <f>IF(G26="","",IF(G26&gt;=0,G26))</f>
        <v>5</v>
      </c>
      <c r="Q26" s="49" t="str">
        <f>IF(N26&lt;3,"",IF(N26=5,"TO",IF(N26=4,"S",IF(N26=3,IF(F26=1,"PP","PO")))))</f>
        <v/>
      </c>
      <c r="R26" s="52">
        <f>IF(F26=N26,"",IF(F26&gt;N26,1,""))</f>
        <v>1</v>
      </c>
      <c r="S26" s="53" t="str">
        <f>IF(N26=F26,"",IF(N26&gt;F26,1,""))</f>
        <v/>
      </c>
      <c r="T26" s="21"/>
    </row>
    <row r="27" spans="1:20" ht="48" customHeight="1" thickBot="1">
      <c r="A27" s="119" t="s">
        <v>73</v>
      </c>
      <c r="B27" s="206">
        <f>'FORM SQ.1 ROSSA QUALIF 1-2'!B27</f>
        <v>0</v>
      </c>
      <c r="C27" s="207"/>
      <c r="D27" s="207"/>
      <c r="E27" s="295"/>
      <c r="F27" s="34">
        <v>0</v>
      </c>
      <c r="G27" s="34">
        <v>0</v>
      </c>
      <c r="H27" s="48"/>
      <c r="I27" s="49"/>
      <c r="J27" s="303"/>
      <c r="K27" s="204"/>
      <c r="L27" s="204"/>
      <c r="M27" s="205"/>
      <c r="N27" s="34">
        <v>0</v>
      </c>
      <c r="O27" s="34">
        <v>0</v>
      </c>
      <c r="P27" s="48"/>
      <c r="Q27" s="49"/>
      <c r="R27" s="52"/>
      <c r="S27" s="53"/>
      <c r="T27" s="21"/>
    </row>
    <row r="28" spans="1:20" ht="48" customHeight="1" thickBot="1">
      <c r="A28" s="119" t="s">
        <v>74</v>
      </c>
      <c r="B28" s="206" t="str">
        <f>'FORM SQ.1 ROSSA QUALIF 1-2'!B28</f>
        <v>RINALDI ENRICA</v>
      </c>
      <c r="C28" s="207"/>
      <c r="D28" s="207"/>
      <c r="E28" s="295"/>
      <c r="F28" s="34">
        <v>4</v>
      </c>
      <c r="G28" s="34">
        <v>10</v>
      </c>
      <c r="H28" s="48">
        <f>IF(O28="","",IF(O28&gt;=0,O28))</f>
        <v>0</v>
      </c>
      <c r="I28" s="49" t="str">
        <f>IF(F28&lt;3,"",IF(F28=5,"TO",IF(F28=4,"S",IF(F28=3,IF(N28=1,"PP","PO")))))</f>
        <v>S</v>
      </c>
      <c r="J28" s="296" t="str">
        <f>'FORM SQ. 2 BLU QUALIF 1-2'!B28</f>
        <v>GIUFFRIDA FEDERICA</v>
      </c>
      <c r="K28" s="297"/>
      <c r="L28" s="297"/>
      <c r="M28" s="298"/>
      <c r="N28" s="34">
        <v>0</v>
      </c>
      <c r="O28" s="34">
        <v>0</v>
      </c>
      <c r="P28" s="48">
        <f>IF(G28="","",IF(G28&gt;=0,G28))</f>
        <v>10</v>
      </c>
      <c r="Q28" s="49" t="str">
        <f>IF(N28&lt;3,"",IF(N28=5,"TO",IF(N28=4,"S",IF(N28=3,IF(F28=1,"PP","PO")))))</f>
        <v/>
      </c>
      <c r="R28" s="52">
        <f>IF(F28=N28,"",IF(F28&gt;N28,1,""))</f>
        <v>1</v>
      </c>
      <c r="S28" s="53" t="str">
        <f>IF(N28=F28,"",IF(N28&gt;F28,1,""))</f>
        <v/>
      </c>
      <c r="T28" s="21"/>
    </row>
    <row r="29" spans="1:20" ht="24" customHeight="1" thickBot="1">
      <c r="A29" s="54"/>
      <c r="B29" s="55"/>
      <c r="C29" s="55"/>
      <c r="D29" s="55"/>
      <c r="E29" s="55"/>
      <c r="F29" s="56" t="s">
        <v>8</v>
      </c>
      <c r="G29" s="56" t="s">
        <v>9</v>
      </c>
      <c r="H29" s="56" t="s">
        <v>10</v>
      </c>
      <c r="I29" s="56" t="s">
        <v>11</v>
      </c>
      <c r="J29" s="55"/>
      <c r="K29" s="55"/>
      <c r="L29" s="55"/>
      <c r="M29" s="55"/>
      <c r="N29" s="56" t="s">
        <v>8</v>
      </c>
      <c r="O29" s="56" t="s">
        <v>9</v>
      </c>
      <c r="P29" s="56" t="s">
        <v>10</v>
      </c>
      <c r="Q29" s="56" t="s">
        <v>11</v>
      </c>
      <c r="R29" s="55"/>
      <c r="S29" s="57"/>
      <c r="T29" s="21"/>
    </row>
    <row r="30" spans="1:20" ht="33" customHeight="1" thickBot="1">
      <c r="A30" s="299" t="s">
        <v>7</v>
      </c>
      <c r="B30" s="300"/>
      <c r="C30" s="300"/>
      <c r="D30" s="300"/>
      <c r="E30" s="300"/>
      <c r="F30" s="34">
        <f>SUM(F19:F28)</f>
        <v>18</v>
      </c>
      <c r="G30" s="34">
        <f>SUM(G19:G28)</f>
        <v>35</v>
      </c>
      <c r="H30" s="168">
        <f>SUM(H19:H28)</f>
        <v>42</v>
      </c>
      <c r="I30" s="170">
        <v>4</v>
      </c>
      <c r="J30" s="301" t="s">
        <v>7</v>
      </c>
      <c r="K30" s="300"/>
      <c r="L30" s="300"/>
      <c r="M30" s="302"/>
      <c r="N30" s="34">
        <f>SUM(N19:N28)</f>
        <v>26</v>
      </c>
      <c r="O30" s="34">
        <f>SUM(O19:O28)</f>
        <v>42</v>
      </c>
      <c r="P30" s="168">
        <f>SUM(P19:P28)</f>
        <v>35</v>
      </c>
      <c r="Q30" s="169">
        <f>SUM(S19:S28)</f>
        <v>5</v>
      </c>
      <c r="R30" s="52"/>
      <c r="S30" s="53"/>
      <c r="T30" s="21"/>
    </row>
    <row r="31" spans="1:20">
      <c r="A31" s="58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244">
        <f>SUM(R19:R28)</f>
        <v>4</v>
      </c>
      <c r="S31" s="244">
        <f>SUM(S19:S28)</f>
        <v>5</v>
      </c>
      <c r="T31" s="21"/>
    </row>
    <row r="32" spans="1:20" ht="18">
      <c r="A32" s="59"/>
      <c r="B32" s="26"/>
      <c r="C32" s="26"/>
      <c r="D32" s="247" t="str">
        <f>IF(R31=S31,"",IF(R31&gt;S31,B15,J15))</f>
        <v>SICILIA</v>
      </c>
      <c r="E32" s="248"/>
      <c r="F32" s="248"/>
      <c r="G32" s="248"/>
      <c r="H32" s="248"/>
      <c r="I32" s="248"/>
      <c r="J32" s="248"/>
      <c r="K32" s="248"/>
      <c r="L32" s="248"/>
      <c r="M32" s="22"/>
      <c r="N32" s="22"/>
      <c r="O32" s="22"/>
      <c r="P32" s="22"/>
      <c r="Q32" s="60"/>
      <c r="R32" s="245"/>
      <c r="S32" s="245"/>
      <c r="T32" s="21"/>
    </row>
    <row r="33" spans="1:20" ht="18">
      <c r="A33" s="59"/>
      <c r="B33" s="26"/>
      <c r="C33" s="26"/>
      <c r="D33" s="248"/>
      <c r="E33" s="248"/>
      <c r="F33" s="248"/>
      <c r="G33" s="248"/>
      <c r="H33" s="248"/>
      <c r="I33" s="248"/>
      <c r="J33" s="248"/>
      <c r="K33" s="248"/>
      <c r="L33" s="248"/>
      <c r="M33" s="22"/>
      <c r="N33" s="22"/>
      <c r="O33" s="22"/>
      <c r="P33" s="22"/>
      <c r="Q33" s="60"/>
      <c r="R33" s="245"/>
      <c r="S33" s="245"/>
      <c r="T33" s="21"/>
    </row>
    <row r="34" spans="1:20" ht="13.5" thickBo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46"/>
      <c r="S34" s="246"/>
      <c r="T34" s="21"/>
    </row>
    <row r="36" spans="1:20">
      <c r="K36" s="64"/>
      <c r="L36" s="64"/>
      <c r="M36" s="64"/>
      <c r="N36" s="64"/>
      <c r="O36" s="64"/>
    </row>
    <row r="38" spans="1:20" ht="27.75">
      <c r="J38" s="35"/>
    </row>
    <row r="39" spans="1:20">
      <c r="J39" s="30"/>
    </row>
    <row r="40" spans="1:20" ht="20.25">
      <c r="F40" s="30"/>
      <c r="G40" s="30"/>
      <c r="J40" s="36"/>
    </row>
    <row r="41" spans="1:20" ht="21" customHeight="1">
      <c r="F41" s="30"/>
      <c r="G41" s="30"/>
      <c r="J41" s="30"/>
    </row>
    <row r="42" spans="1:20" ht="20.25">
      <c r="J42" s="37"/>
    </row>
  </sheetData>
  <mergeCells count="53">
    <mergeCell ref="B20:E20"/>
    <mergeCell ref="J20:M20"/>
    <mergeCell ref="B21:E21"/>
    <mergeCell ref="J21:M21"/>
    <mergeCell ref="B28:E28"/>
    <mergeCell ref="B22:E22"/>
    <mergeCell ref="J22:M22"/>
    <mergeCell ref="J27:M27"/>
    <mergeCell ref="A30:E30"/>
    <mergeCell ref="J30:M30"/>
    <mergeCell ref="J23:M23"/>
    <mergeCell ref="B24:E24"/>
    <mergeCell ref="J24:M24"/>
    <mergeCell ref="B25:E25"/>
    <mergeCell ref="B23:E23"/>
    <mergeCell ref="J28:M28"/>
    <mergeCell ref="J25:M25"/>
    <mergeCell ref="B26:E26"/>
    <mergeCell ref="J26:M26"/>
    <mergeCell ref="B27:E27"/>
    <mergeCell ref="B19:E19"/>
    <mergeCell ref="J19:M19"/>
    <mergeCell ref="J17:M18"/>
    <mergeCell ref="N17:N18"/>
    <mergeCell ref="O17:O18"/>
    <mergeCell ref="F17:F18"/>
    <mergeCell ref="G17:G18"/>
    <mergeCell ref="H17:H18"/>
    <mergeCell ref="I17:I18"/>
    <mergeCell ref="J15:L16"/>
    <mergeCell ref="M15:M16"/>
    <mergeCell ref="N15:Q16"/>
    <mergeCell ref="R15:S16"/>
    <mergeCell ref="Q17:Q18"/>
    <mergeCell ref="R17:R18"/>
    <mergeCell ref="S17:S18"/>
    <mergeCell ref="P17:P18"/>
    <mergeCell ref="R31:R34"/>
    <mergeCell ref="S31:S34"/>
    <mergeCell ref="D32:L33"/>
    <mergeCell ref="A12:F12"/>
    <mergeCell ref="G12:S12"/>
    <mergeCell ref="A13:B13"/>
    <mergeCell ref="C13:S13"/>
    <mergeCell ref="B14:D14"/>
    <mergeCell ref="F14:I14"/>
    <mergeCell ref="J14:L14"/>
    <mergeCell ref="N14:S14"/>
    <mergeCell ref="A15:A18"/>
    <mergeCell ref="B15:D16"/>
    <mergeCell ref="E15:E16"/>
    <mergeCell ref="F15:I16"/>
    <mergeCell ref="B17:E18"/>
  </mergeCells>
  <phoneticPr fontId="31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8:D41"/>
  <sheetViews>
    <sheetView topLeftCell="A13" workbookViewId="0">
      <selection activeCell="B19" sqref="B19:B28"/>
    </sheetView>
  </sheetViews>
  <sheetFormatPr defaultRowHeight="12.75"/>
  <cols>
    <col min="1" max="1" width="25.140625" style="97" customWidth="1"/>
    <col min="2" max="2" width="90.85546875" style="97" customWidth="1"/>
    <col min="3" max="3" width="32.5703125" style="97" customWidth="1"/>
    <col min="4" max="16384" width="9.140625" style="97"/>
  </cols>
  <sheetData>
    <row r="8" spans="1:4" ht="13.5" thickBot="1"/>
    <row r="9" spans="1:4" ht="12.75" customHeight="1">
      <c r="A9" s="227" t="s">
        <v>64</v>
      </c>
      <c r="B9" s="228"/>
      <c r="C9" s="229"/>
      <c r="D9" s="98"/>
    </row>
    <row r="10" spans="1:4" s="98" customFormat="1">
      <c r="A10" s="230"/>
      <c r="B10" s="231"/>
      <c r="C10" s="232"/>
      <c r="D10" s="99"/>
    </row>
    <row r="11" spans="1:4">
      <c r="A11" s="230"/>
      <c r="B11" s="231"/>
      <c r="C11" s="232"/>
      <c r="D11" s="99"/>
    </row>
    <row r="12" spans="1:4" ht="34.5" customHeight="1" thickBot="1">
      <c r="A12" s="233"/>
      <c r="B12" s="234"/>
      <c r="C12" s="235"/>
      <c r="D12" s="99"/>
    </row>
    <row r="13" spans="1:4" ht="35.25" customHeight="1" thickBot="1">
      <c r="A13" s="236" t="s">
        <v>23</v>
      </c>
      <c r="B13" s="237"/>
      <c r="C13" s="100" t="s">
        <v>26</v>
      </c>
      <c r="D13" s="99"/>
    </row>
    <row r="14" spans="1:4" s="98" customFormat="1" ht="57" customHeight="1" thickBot="1">
      <c r="A14" s="65" t="s">
        <v>83</v>
      </c>
      <c r="B14" s="101" t="str">
        <f>'TAB 8 SQ'!E18</f>
        <v>PIEMONTE</v>
      </c>
      <c r="C14" s="102" t="s">
        <v>25</v>
      </c>
      <c r="D14" s="99"/>
    </row>
    <row r="15" spans="1:4" ht="15.95" customHeight="1">
      <c r="A15" s="224" t="s">
        <v>2</v>
      </c>
      <c r="B15" s="238" t="s">
        <v>24</v>
      </c>
      <c r="C15" s="241">
        <f>'TAB 8 SQ'!G21</f>
        <v>0</v>
      </c>
      <c r="D15" s="98"/>
    </row>
    <row r="16" spans="1:4" ht="14.1" customHeight="1">
      <c r="A16" s="225"/>
      <c r="B16" s="239"/>
      <c r="C16" s="242"/>
      <c r="D16" s="98"/>
    </row>
    <row r="17" spans="1:4" ht="12.95" customHeight="1">
      <c r="A17" s="225"/>
      <c r="B17" s="239"/>
      <c r="C17" s="242"/>
      <c r="D17" s="98"/>
    </row>
    <row r="18" spans="1:4" ht="12.95" customHeight="1" thickBot="1">
      <c r="A18" s="226"/>
      <c r="B18" s="240"/>
      <c r="C18" s="243"/>
      <c r="D18" s="98"/>
    </row>
    <row r="19" spans="1:4" ht="48" customHeight="1" thickBot="1">
      <c r="A19" s="103" t="s">
        <v>65</v>
      </c>
      <c r="B19" s="104" t="s">
        <v>175</v>
      </c>
      <c r="C19" s="105">
        <f>C15</f>
        <v>0</v>
      </c>
      <c r="D19" s="98"/>
    </row>
    <row r="20" spans="1:4" ht="48" customHeight="1" thickBot="1">
      <c r="A20" s="106" t="s">
        <v>66</v>
      </c>
      <c r="B20" s="104" t="s">
        <v>176</v>
      </c>
      <c r="C20" s="105">
        <f>C15</f>
        <v>0</v>
      </c>
      <c r="D20" s="98"/>
    </row>
    <row r="21" spans="1:4" ht="48" customHeight="1" thickBot="1">
      <c r="A21" s="106" t="s">
        <v>75</v>
      </c>
      <c r="B21" s="104" t="s">
        <v>177</v>
      </c>
      <c r="C21" s="105">
        <f>C19</f>
        <v>0</v>
      </c>
      <c r="D21" s="98"/>
    </row>
    <row r="22" spans="1:4" ht="48" customHeight="1" thickBot="1">
      <c r="A22" s="106" t="s">
        <v>68</v>
      </c>
      <c r="B22" s="104" t="s">
        <v>178</v>
      </c>
      <c r="C22" s="105">
        <f>C21</f>
        <v>0</v>
      </c>
      <c r="D22" s="98"/>
    </row>
    <row r="23" spans="1:4" ht="48" customHeight="1" thickBot="1">
      <c r="A23" s="106" t="s">
        <v>69</v>
      </c>
      <c r="B23" s="104" t="s">
        <v>180</v>
      </c>
      <c r="C23" s="105">
        <f>C15</f>
        <v>0</v>
      </c>
      <c r="D23" s="98"/>
    </row>
    <row r="24" spans="1:4" ht="48" customHeight="1" thickBot="1">
      <c r="A24" s="106" t="s">
        <v>70</v>
      </c>
      <c r="B24" s="104" t="s">
        <v>181</v>
      </c>
      <c r="C24" s="105">
        <f>C22</f>
        <v>0</v>
      </c>
      <c r="D24" s="98"/>
    </row>
    <row r="25" spans="1:4" ht="48" customHeight="1" thickBot="1">
      <c r="A25" s="106" t="s">
        <v>71</v>
      </c>
      <c r="B25" s="104" t="s">
        <v>218</v>
      </c>
      <c r="C25" s="105">
        <f>C22</f>
        <v>0</v>
      </c>
      <c r="D25" s="98"/>
    </row>
    <row r="26" spans="1:4" ht="48" customHeight="1" thickBot="1">
      <c r="A26" s="106" t="s">
        <v>72</v>
      </c>
      <c r="B26" s="104" t="s">
        <v>183</v>
      </c>
      <c r="C26" s="105">
        <f>C22</f>
        <v>0</v>
      </c>
      <c r="D26" s="98"/>
    </row>
    <row r="27" spans="1:4" ht="48" customHeight="1" thickBot="1">
      <c r="A27" s="106" t="s">
        <v>73</v>
      </c>
      <c r="B27" s="104" t="s">
        <v>184</v>
      </c>
      <c r="C27" s="105">
        <f>C22</f>
        <v>0</v>
      </c>
      <c r="D27" s="98"/>
    </row>
    <row r="28" spans="1:4" ht="48" customHeight="1" thickBot="1">
      <c r="A28" s="106" t="s">
        <v>74</v>
      </c>
      <c r="B28" s="104" t="s">
        <v>185</v>
      </c>
      <c r="C28" s="105">
        <f>C27</f>
        <v>0</v>
      </c>
      <c r="D28" s="98"/>
    </row>
    <row r="29" spans="1:4" s="98" customFormat="1" ht="23.25" customHeight="1">
      <c r="A29" s="107"/>
      <c r="B29" s="107"/>
      <c r="C29" s="107"/>
    </row>
    <row r="30" spans="1:4" s="99" customFormat="1" ht="33" customHeight="1">
      <c r="A30" s="304"/>
      <c r="B30" s="304"/>
      <c r="C30" s="304"/>
    </row>
    <row r="31" spans="1:4" s="99" customFormat="1" ht="12.75" customHeight="1"/>
    <row r="32" spans="1:4" s="99" customFormat="1" ht="18" customHeight="1">
      <c r="A32" s="108"/>
      <c r="B32" s="108"/>
      <c r="C32" s="223"/>
    </row>
    <row r="33" spans="1:3" s="99" customFormat="1" ht="18" customHeight="1">
      <c r="A33" s="108"/>
      <c r="B33" s="108"/>
      <c r="C33" s="223"/>
    </row>
    <row r="34" spans="1:3" s="99" customFormat="1" ht="13.5" customHeight="1"/>
    <row r="41" spans="1:3" ht="21" customHeight="1"/>
  </sheetData>
  <mergeCells count="7">
    <mergeCell ref="C32:C33"/>
    <mergeCell ref="A15:A18"/>
    <mergeCell ref="A9:C12"/>
    <mergeCell ref="A13:B13"/>
    <mergeCell ref="B15:B18"/>
    <mergeCell ref="C15:C18"/>
    <mergeCell ref="A30:C30"/>
  </mergeCells>
  <phoneticPr fontId="31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8:D41"/>
  <sheetViews>
    <sheetView topLeftCell="A22" workbookViewId="0">
      <selection activeCell="B28" sqref="B28"/>
    </sheetView>
  </sheetViews>
  <sheetFormatPr defaultRowHeight="12.75"/>
  <cols>
    <col min="1" max="1" width="24.5703125" customWidth="1"/>
    <col min="2" max="2" width="90.85546875" customWidth="1"/>
    <col min="3" max="3" width="32.5703125" customWidth="1"/>
  </cols>
  <sheetData>
    <row r="8" spans="1:4" ht="13.5" thickBot="1"/>
    <row r="9" spans="1:4">
      <c r="A9" s="305" t="s">
        <v>64</v>
      </c>
      <c r="B9" s="198"/>
      <c r="C9" s="199"/>
      <c r="D9" s="21"/>
    </row>
    <row r="10" spans="1:4" s="21" customFormat="1">
      <c r="A10" s="306"/>
      <c r="B10" s="307"/>
      <c r="C10" s="252"/>
      <c r="D10" s="22"/>
    </row>
    <row r="11" spans="1:4">
      <c r="A11" s="306"/>
      <c r="B11" s="307"/>
      <c r="C11" s="252"/>
      <c r="D11" s="22"/>
    </row>
    <row r="12" spans="1:4" ht="34.5" customHeight="1" thickBot="1">
      <c r="A12" s="200"/>
      <c r="B12" s="201"/>
      <c r="C12" s="202"/>
      <c r="D12" s="22"/>
    </row>
    <row r="13" spans="1:4" ht="35.25" customHeight="1" thickBot="1">
      <c r="A13" s="308" t="s">
        <v>23</v>
      </c>
      <c r="B13" s="204"/>
      <c r="C13" s="27" t="s">
        <v>27</v>
      </c>
      <c r="D13" s="22"/>
    </row>
    <row r="14" spans="1:4" s="21" customFormat="1" ht="57" customHeight="1" thickBot="1">
      <c r="A14" s="29" t="s">
        <v>44</v>
      </c>
      <c r="B14" s="66" t="str">
        <f>'TAB 8 SQ'!E19</f>
        <v>TOSCANA</v>
      </c>
      <c r="C14" s="67" t="s">
        <v>25</v>
      </c>
      <c r="D14" s="22"/>
    </row>
    <row r="15" spans="1:4" ht="15.95" customHeight="1">
      <c r="A15" s="264" t="s">
        <v>2</v>
      </c>
      <c r="B15" s="309" t="s">
        <v>24</v>
      </c>
      <c r="C15" s="312">
        <f>'TAB 8 SQ'!G22</f>
        <v>0</v>
      </c>
      <c r="D15" s="21"/>
    </row>
    <row r="16" spans="1:4" ht="14.1" customHeight="1">
      <c r="A16" s="265"/>
      <c r="B16" s="310"/>
      <c r="C16" s="313"/>
      <c r="D16" s="21"/>
    </row>
    <row r="17" spans="1:4" ht="12.95" customHeight="1">
      <c r="A17" s="265"/>
      <c r="B17" s="310"/>
      <c r="C17" s="313"/>
      <c r="D17" s="21"/>
    </row>
    <row r="18" spans="1:4" ht="12.95" customHeight="1" thickBot="1">
      <c r="A18" s="266"/>
      <c r="B18" s="311"/>
      <c r="C18" s="314"/>
      <c r="D18" s="21"/>
    </row>
    <row r="19" spans="1:4" ht="48" customHeight="1" thickBot="1">
      <c r="A19" s="23" t="s">
        <v>65</v>
      </c>
      <c r="B19" s="28"/>
      <c r="C19" s="34">
        <f>'TAB 8 SQ'!G22</f>
        <v>0</v>
      </c>
      <c r="D19" s="21"/>
    </row>
    <row r="20" spans="1:4" ht="48" customHeight="1" thickBot="1">
      <c r="A20" s="24" t="s">
        <v>66</v>
      </c>
      <c r="B20" s="28" t="s">
        <v>188</v>
      </c>
      <c r="C20" s="34">
        <f>'TAB 8 SQ'!G22</f>
        <v>0</v>
      </c>
      <c r="D20" s="21"/>
    </row>
    <row r="21" spans="1:4" ht="48" customHeight="1" thickBot="1">
      <c r="A21" s="24" t="s">
        <v>75</v>
      </c>
      <c r="B21" s="28" t="s">
        <v>193</v>
      </c>
      <c r="C21" s="34">
        <f>'TAB 8 SQ'!G22</f>
        <v>0</v>
      </c>
      <c r="D21" s="21"/>
    </row>
    <row r="22" spans="1:4" ht="48" customHeight="1" thickBot="1">
      <c r="A22" s="24" t="s">
        <v>68</v>
      </c>
      <c r="B22" s="28" t="s">
        <v>219</v>
      </c>
      <c r="C22" s="34">
        <f>'TAB 8 SQ'!G22</f>
        <v>0</v>
      </c>
      <c r="D22" s="21"/>
    </row>
    <row r="23" spans="1:4" ht="48" customHeight="1" thickBot="1">
      <c r="A23" s="24" t="s">
        <v>69</v>
      </c>
      <c r="B23" s="113" t="s">
        <v>208</v>
      </c>
      <c r="C23" s="34">
        <f>'TAB 8 SQ'!G22</f>
        <v>0</v>
      </c>
      <c r="D23" s="21"/>
    </row>
    <row r="24" spans="1:4" ht="48" customHeight="1" thickBot="1">
      <c r="A24" s="24" t="s">
        <v>70</v>
      </c>
      <c r="B24" s="113" t="s">
        <v>192</v>
      </c>
      <c r="C24" s="34">
        <f>'TAB 8 SQ'!G22</f>
        <v>0</v>
      </c>
      <c r="D24" s="21"/>
    </row>
    <row r="25" spans="1:4" ht="48" customHeight="1" thickBot="1">
      <c r="A25" s="24" t="s">
        <v>71</v>
      </c>
      <c r="B25" s="113" t="s">
        <v>187</v>
      </c>
      <c r="C25" s="34">
        <f>'TAB 8 SQ'!G22</f>
        <v>0</v>
      </c>
      <c r="D25" s="21"/>
    </row>
    <row r="26" spans="1:4" ht="48" customHeight="1" thickBot="1">
      <c r="A26" s="24" t="s">
        <v>72</v>
      </c>
      <c r="B26" s="28" t="s">
        <v>194</v>
      </c>
      <c r="C26" s="34">
        <f>'TAB 8 SQ'!G22</f>
        <v>0</v>
      </c>
      <c r="D26" s="21"/>
    </row>
    <row r="27" spans="1:4" ht="48" customHeight="1" thickBot="1">
      <c r="A27" s="24" t="s">
        <v>73</v>
      </c>
      <c r="B27" s="28"/>
      <c r="C27" s="34">
        <f>'TAB 8 SQ'!G22</f>
        <v>0</v>
      </c>
      <c r="D27" s="21"/>
    </row>
    <row r="28" spans="1:4" ht="48" customHeight="1" thickBot="1">
      <c r="A28" s="24" t="s">
        <v>74</v>
      </c>
      <c r="B28" s="28" t="s">
        <v>195</v>
      </c>
      <c r="C28" s="34">
        <f>'TAB 8 SQ'!G22</f>
        <v>0</v>
      </c>
      <c r="D28" s="21"/>
    </row>
    <row r="29" spans="1:4" s="21" customFormat="1" ht="23.25" customHeight="1">
      <c r="A29" s="25"/>
      <c r="B29" s="25"/>
      <c r="C29" s="25"/>
    </row>
    <row r="30" spans="1:4" s="22" customFormat="1" ht="33" customHeight="1">
      <c r="A30" s="315"/>
      <c r="B30" s="315"/>
      <c r="C30" s="315"/>
    </row>
    <row r="31" spans="1:4" s="22" customFormat="1" ht="12.75" customHeight="1"/>
    <row r="32" spans="1:4" s="22" customFormat="1" ht="18" customHeight="1">
      <c r="A32" s="26"/>
      <c r="B32" s="26"/>
      <c r="C32" s="248"/>
    </row>
    <row r="33" spans="1:3" s="22" customFormat="1" ht="18" customHeight="1">
      <c r="A33" s="26"/>
      <c r="B33" s="26"/>
      <c r="C33" s="248"/>
    </row>
    <row r="34" spans="1:3" s="22" customFormat="1" ht="13.5" customHeight="1"/>
    <row r="41" spans="1:3" ht="21" customHeight="1"/>
  </sheetData>
  <mergeCells count="7">
    <mergeCell ref="C32:C33"/>
    <mergeCell ref="A15:A18"/>
    <mergeCell ref="A9:C12"/>
    <mergeCell ref="A13:B13"/>
    <mergeCell ref="B15:B18"/>
    <mergeCell ref="C15:C18"/>
    <mergeCell ref="A30:C30"/>
  </mergeCells>
  <phoneticPr fontId="31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42"/>
  <sheetViews>
    <sheetView topLeftCell="B28" zoomScale="80" zoomScaleNormal="80" workbookViewId="0">
      <selection activeCell="R30" sqref="R30:S30"/>
    </sheetView>
  </sheetViews>
  <sheetFormatPr defaultRowHeight="12.75"/>
  <cols>
    <col min="1" max="1" width="13.57031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21" customFormat="1" ht="13.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1"/>
      <c r="S10" s="42"/>
      <c r="T10" s="22"/>
    </row>
    <row r="11" spans="1:20" ht="15.7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22"/>
    </row>
    <row r="12" spans="1:20" ht="34.5" customHeight="1">
      <c r="A12" s="249" t="s">
        <v>105</v>
      </c>
      <c r="B12" s="250"/>
      <c r="C12" s="250"/>
      <c r="D12" s="250"/>
      <c r="E12" s="250"/>
      <c r="F12" s="250"/>
      <c r="G12" s="251" t="s">
        <v>49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2"/>
      <c r="T12" s="22"/>
    </row>
    <row r="13" spans="1:20" ht="35.25" customHeight="1" thickBot="1">
      <c r="A13" s="253"/>
      <c r="B13" s="250"/>
      <c r="C13" s="254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2"/>
      <c r="T13" s="22"/>
    </row>
    <row r="14" spans="1:20" s="21" customFormat="1" ht="27" customHeight="1" thickBot="1">
      <c r="A14" s="46"/>
      <c r="B14" s="255" t="s">
        <v>85</v>
      </c>
      <c r="C14" s="256"/>
      <c r="D14" s="257"/>
      <c r="E14" s="47" t="s">
        <v>22</v>
      </c>
      <c r="F14" s="258"/>
      <c r="G14" s="259"/>
      <c r="H14" s="259"/>
      <c r="I14" s="260"/>
      <c r="J14" s="261" t="s">
        <v>86</v>
      </c>
      <c r="K14" s="262"/>
      <c r="L14" s="263"/>
      <c r="M14" s="47" t="s">
        <v>22</v>
      </c>
      <c r="N14" s="258"/>
      <c r="O14" s="259"/>
      <c r="P14" s="259"/>
      <c r="Q14" s="259"/>
      <c r="R14" s="259"/>
      <c r="S14" s="260"/>
      <c r="T14" s="22"/>
    </row>
    <row r="15" spans="1:20" ht="15.95" customHeight="1">
      <c r="A15" s="264" t="s">
        <v>2</v>
      </c>
      <c r="B15" s="267" t="str">
        <f>'FORM SQ.3 ROSSA QUALIF 3-4'!B14</f>
        <v>PIEMONTE</v>
      </c>
      <c r="C15" s="268"/>
      <c r="D15" s="269"/>
      <c r="E15" s="273">
        <f>'FORM SQ.3 ROSSA QUALIF 3-4'!C15</f>
        <v>0</v>
      </c>
      <c r="F15" s="274"/>
      <c r="G15" s="275"/>
      <c r="H15" s="275"/>
      <c r="I15" s="276"/>
      <c r="J15" s="309" t="str">
        <f>'FORM SQ.4 BLU QUALIF 3-4'!B14</f>
        <v>TOSCANA</v>
      </c>
      <c r="K15" s="316"/>
      <c r="L15" s="317"/>
      <c r="M15" s="273">
        <f>'FORM SQ.4 BLU QUALIF 3-4'!C15</f>
        <v>0</v>
      </c>
      <c r="N15" s="274"/>
      <c r="O15" s="275"/>
      <c r="P15" s="275"/>
      <c r="Q15" s="276"/>
      <c r="R15" s="288" t="s">
        <v>1</v>
      </c>
      <c r="S15" s="199"/>
      <c r="T15" s="21"/>
    </row>
    <row r="16" spans="1:20" ht="14.1" customHeight="1" thickBot="1">
      <c r="A16" s="265"/>
      <c r="B16" s="270"/>
      <c r="C16" s="271"/>
      <c r="D16" s="272"/>
      <c r="E16" s="202"/>
      <c r="F16" s="277"/>
      <c r="G16" s="278"/>
      <c r="H16" s="278"/>
      <c r="I16" s="279"/>
      <c r="J16" s="311"/>
      <c r="K16" s="318"/>
      <c r="L16" s="319"/>
      <c r="M16" s="320"/>
      <c r="N16" s="277"/>
      <c r="O16" s="278"/>
      <c r="P16" s="278"/>
      <c r="Q16" s="279"/>
      <c r="R16" s="200"/>
      <c r="S16" s="202"/>
      <c r="T16" s="21"/>
    </row>
    <row r="17" spans="1:20" ht="12.95" customHeight="1">
      <c r="A17" s="265"/>
      <c r="B17" s="280" t="s">
        <v>32</v>
      </c>
      <c r="C17" s="281"/>
      <c r="D17" s="281"/>
      <c r="E17" s="282"/>
      <c r="F17" s="289" t="s">
        <v>3</v>
      </c>
      <c r="G17" s="289" t="s">
        <v>4</v>
      </c>
      <c r="H17" s="289" t="s">
        <v>5</v>
      </c>
      <c r="I17" s="289" t="s">
        <v>6</v>
      </c>
      <c r="J17" s="280" t="s">
        <v>33</v>
      </c>
      <c r="K17" s="281"/>
      <c r="L17" s="281"/>
      <c r="M17" s="282"/>
      <c r="N17" s="289" t="s">
        <v>3</v>
      </c>
      <c r="O17" s="289" t="s">
        <v>4</v>
      </c>
      <c r="P17" s="289" t="s">
        <v>5</v>
      </c>
      <c r="Q17" s="289" t="s">
        <v>6</v>
      </c>
      <c r="R17" s="291" t="s">
        <v>28</v>
      </c>
      <c r="S17" s="293" t="s">
        <v>27</v>
      </c>
      <c r="T17" s="21"/>
    </row>
    <row r="18" spans="1:20" ht="12.95" customHeight="1" thickBot="1">
      <c r="A18" s="266"/>
      <c r="B18" s="283"/>
      <c r="C18" s="284"/>
      <c r="D18" s="284"/>
      <c r="E18" s="285"/>
      <c r="F18" s="290"/>
      <c r="G18" s="290"/>
      <c r="H18" s="290"/>
      <c r="I18" s="290"/>
      <c r="J18" s="283"/>
      <c r="K18" s="284"/>
      <c r="L18" s="284"/>
      <c r="M18" s="285"/>
      <c r="N18" s="290"/>
      <c r="O18" s="290"/>
      <c r="P18" s="290"/>
      <c r="Q18" s="290"/>
      <c r="R18" s="292"/>
      <c r="S18" s="294"/>
      <c r="T18" s="21"/>
    </row>
    <row r="19" spans="1:20" ht="48" customHeight="1" thickBot="1">
      <c r="A19" s="118" t="s">
        <v>65</v>
      </c>
      <c r="B19" s="206" t="str">
        <f>'FORM SQ.3 ROSSA QUALIF 3-4'!B19</f>
        <v>FRENI GIOVANNI</v>
      </c>
      <c r="C19" s="207"/>
      <c r="D19" s="207"/>
      <c r="E19" s="295"/>
      <c r="F19" s="34">
        <v>5</v>
      </c>
      <c r="G19" s="34">
        <v>0</v>
      </c>
      <c r="H19" s="48">
        <f t="shared" ref="H19:H28" si="0">IF(O19="","",IF(O19&gt;=0,O19))</f>
        <v>0</v>
      </c>
      <c r="I19" s="49" t="str">
        <f t="shared" ref="I19:I28" si="1">IF(F19&lt;3,"",IF(F19=5,"TO",IF(F19=4,"S",IF(F19=3,IF(N19=1,"PP","PO")))))</f>
        <v>TO</v>
      </c>
      <c r="J19" s="296">
        <f>'FORM SQ.4 BLU QUALIF 3-4'!B19</f>
        <v>0</v>
      </c>
      <c r="K19" s="297"/>
      <c r="L19" s="297"/>
      <c r="M19" s="298"/>
      <c r="N19" s="34">
        <v>0</v>
      </c>
      <c r="O19" s="34">
        <v>0</v>
      </c>
      <c r="P19" s="48">
        <f t="shared" ref="P19:P28" si="2">IF(G19="","",IF(G19&gt;=0,G19))</f>
        <v>0</v>
      </c>
      <c r="Q19" s="49" t="str">
        <f t="shared" ref="Q19:Q28" si="3">IF(N19&lt;3,"",IF(N19=5,"TO",IF(N19=4,"S",IF(N19=3,IF(F19=1,"PP","PO")))))</f>
        <v/>
      </c>
      <c r="R19" s="50">
        <f t="shared" ref="R19:R28" si="4">IF(F19=N19,"",IF(F19&gt;N19,1,""))</f>
        <v>1</v>
      </c>
      <c r="S19" s="51" t="str">
        <f t="shared" ref="S19:S28" si="5">IF(N19=F19,"",IF(N19&gt;F19,1,""))</f>
        <v/>
      </c>
      <c r="T19" s="21"/>
    </row>
    <row r="20" spans="1:20" ht="48" customHeight="1" thickBot="1">
      <c r="A20" s="119" t="s">
        <v>66</v>
      </c>
      <c r="B20" s="206" t="str">
        <f>'FORM SQ.3 ROSSA QUALIF 3-4'!B20</f>
        <v>SANDRON JACOPO</v>
      </c>
      <c r="C20" s="207"/>
      <c r="D20" s="207"/>
      <c r="E20" s="295"/>
      <c r="F20" s="34">
        <v>4</v>
      </c>
      <c r="G20" s="34">
        <v>8</v>
      </c>
      <c r="H20" s="48">
        <f t="shared" si="0"/>
        <v>0</v>
      </c>
      <c r="I20" s="49" t="str">
        <f t="shared" si="1"/>
        <v>S</v>
      </c>
      <c r="J20" s="296" t="str">
        <f>'FORM SQ.4 BLU QUALIF 3-4'!B20</f>
        <v>GADDINI FRANCESCO</v>
      </c>
      <c r="K20" s="297"/>
      <c r="L20" s="297"/>
      <c r="M20" s="298"/>
      <c r="N20" s="34">
        <v>0</v>
      </c>
      <c r="O20" s="34">
        <v>0</v>
      </c>
      <c r="P20" s="48">
        <f t="shared" si="2"/>
        <v>8</v>
      </c>
      <c r="Q20" s="49" t="str">
        <f t="shared" si="3"/>
        <v/>
      </c>
      <c r="R20" s="50">
        <f t="shared" si="4"/>
        <v>1</v>
      </c>
      <c r="S20" s="51" t="str">
        <f t="shared" si="5"/>
        <v/>
      </c>
      <c r="T20" s="21"/>
    </row>
    <row r="21" spans="1:20" ht="48" customHeight="1" thickBot="1">
      <c r="A21" s="119" t="s">
        <v>75</v>
      </c>
      <c r="B21" s="206" t="str">
        <f>'FORM SQ.3 ROSSA QUALIF 3-4'!B21</f>
        <v>BOGGIO FRANCESCO</v>
      </c>
      <c r="C21" s="207"/>
      <c r="D21" s="207"/>
      <c r="E21" s="295"/>
      <c r="F21" s="34">
        <v>0</v>
      </c>
      <c r="G21" s="34">
        <v>0</v>
      </c>
      <c r="H21" s="48">
        <f t="shared" si="0"/>
        <v>11</v>
      </c>
      <c r="I21" s="49" t="str">
        <f t="shared" si="1"/>
        <v/>
      </c>
      <c r="J21" s="296" t="str">
        <f>'FORM SQ.4 BLU QUALIF 3-4'!B21</f>
        <v>DENTONE GIACOMO</v>
      </c>
      <c r="K21" s="297"/>
      <c r="L21" s="297"/>
      <c r="M21" s="298"/>
      <c r="N21" s="34">
        <v>4</v>
      </c>
      <c r="O21" s="34">
        <v>11</v>
      </c>
      <c r="P21" s="48">
        <f t="shared" si="2"/>
        <v>0</v>
      </c>
      <c r="Q21" s="49" t="str">
        <f t="shared" si="3"/>
        <v>S</v>
      </c>
      <c r="R21" s="52" t="str">
        <f t="shared" si="4"/>
        <v/>
      </c>
      <c r="S21" s="53">
        <f t="shared" si="5"/>
        <v>1</v>
      </c>
      <c r="T21" s="21"/>
    </row>
    <row r="22" spans="1:20" ht="48" customHeight="1" thickBot="1">
      <c r="A22" s="119" t="s">
        <v>68</v>
      </c>
      <c r="B22" s="206" t="str">
        <f>'FORM SQ.3 ROSSA QUALIF 3-4'!B22</f>
        <v>DE MARTINO EMILIANO</v>
      </c>
      <c r="C22" s="207"/>
      <c r="D22" s="207"/>
      <c r="E22" s="295"/>
      <c r="F22" s="34">
        <v>4</v>
      </c>
      <c r="G22" s="34">
        <v>17</v>
      </c>
      <c r="H22" s="48">
        <f t="shared" si="0"/>
        <v>6</v>
      </c>
      <c r="I22" s="49" t="str">
        <f t="shared" si="1"/>
        <v>S</v>
      </c>
      <c r="J22" s="296" t="str">
        <f>'FORM SQ.4 BLU QUALIF 3-4'!B22</f>
        <v>MIMOUI OMAR</v>
      </c>
      <c r="K22" s="297"/>
      <c r="L22" s="297"/>
      <c r="M22" s="298"/>
      <c r="N22" s="34">
        <v>1</v>
      </c>
      <c r="O22" s="34">
        <v>6</v>
      </c>
      <c r="P22" s="48">
        <f t="shared" si="2"/>
        <v>17</v>
      </c>
      <c r="Q22" s="49" t="str">
        <f t="shared" si="3"/>
        <v/>
      </c>
      <c r="R22" s="52">
        <f t="shared" si="4"/>
        <v>1</v>
      </c>
      <c r="S22" s="53" t="str">
        <f t="shared" si="5"/>
        <v/>
      </c>
      <c r="T22" s="21"/>
    </row>
    <row r="23" spans="1:20" ht="48" customHeight="1" thickBot="1">
      <c r="A23" s="119" t="s">
        <v>69</v>
      </c>
      <c r="B23" s="206" t="str">
        <f>'FORM SQ.3 ROSSA QUALIF 3-4'!B23</f>
        <v>BARBIERI GIUSEPPE</v>
      </c>
      <c r="C23" s="207"/>
      <c r="D23" s="207"/>
      <c r="E23" s="295"/>
      <c r="F23" s="34">
        <v>0</v>
      </c>
      <c r="G23" s="34">
        <v>0</v>
      </c>
      <c r="H23" s="48">
        <f t="shared" si="0"/>
        <v>10</v>
      </c>
      <c r="I23" s="49" t="str">
        <f t="shared" si="1"/>
        <v/>
      </c>
      <c r="J23" s="296" t="str">
        <f>'FORM SQ.4 BLU QUALIF 3-4'!B23</f>
        <v>SANTOCCHI DAVIDE</v>
      </c>
      <c r="K23" s="297"/>
      <c r="L23" s="297"/>
      <c r="M23" s="298"/>
      <c r="N23" s="34">
        <v>4</v>
      </c>
      <c r="O23" s="34">
        <v>10</v>
      </c>
      <c r="P23" s="48">
        <f t="shared" si="2"/>
        <v>0</v>
      </c>
      <c r="Q23" s="49" t="str">
        <f t="shared" si="3"/>
        <v>S</v>
      </c>
      <c r="R23" s="52" t="str">
        <f t="shared" si="4"/>
        <v/>
      </c>
      <c r="S23" s="53">
        <f t="shared" si="5"/>
        <v>1</v>
      </c>
      <c r="T23" s="21"/>
    </row>
    <row r="24" spans="1:20" ht="48" customHeight="1" thickBot="1">
      <c r="A24" s="119" t="s">
        <v>70</v>
      </c>
      <c r="B24" s="206" t="str">
        <f>'FORM SQ.3 ROSSA QUALIF 3-4'!B24</f>
        <v>FIDELBO SIMONE</v>
      </c>
      <c r="C24" s="207"/>
      <c r="D24" s="207"/>
      <c r="E24" s="295"/>
      <c r="F24" s="34">
        <v>5</v>
      </c>
      <c r="G24" s="34">
        <v>7</v>
      </c>
      <c r="H24" s="48">
        <f t="shared" si="0"/>
        <v>2</v>
      </c>
      <c r="I24" s="49" t="str">
        <f t="shared" si="1"/>
        <v>TO</v>
      </c>
      <c r="J24" s="296" t="str">
        <f>'FORM SQ.4 BLU QUALIF 3-4'!B24</f>
        <v>RISTORI LORENZO</v>
      </c>
      <c r="K24" s="297"/>
      <c r="L24" s="297"/>
      <c r="M24" s="298"/>
      <c r="N24" s="34">
        <v>0</v>
      </c>
      <c r="O24" s="34">
        <v>2</v>
      </c>
      <c r="P24" s="48">
        <f t="shared" si="2"/>
        <v>7</v>
      </c>
      <c r="Q24" s="49" t="str">
        <f t="shared" si="3"/>
        <v/>
      </c>
      <c r="R24" s="52">
        <f t="shared" si="4"/>
        <v>1</v>
      </c>
      <c r="S24" s="53" t="str">
        <f t="shared" si="5"/>
        <v/>
      </c>
      <c r="T24" s="21"/>
    </row>
    <row r="25" spans="1:20" ht="48" customHeight="1" thickBot="1">
      <c r="A25" s="119" t="s">
        <v>71</v>
      </c>
      <c r="B25" s="206" t="str">
        <f>'FORM SQ.3 ROSSA QUALIF 3-4'!B25</f>
        <v>DE ALBERA EMANUELE</v>
      </c>
      <c r="C25" s="207"/>
      <c r="D25" s="207"/>
      <c r="E25" s="295"/>
      <c r="F25" s="34">
        <v>0</v>
      </c>
      <c r="G25" s="34">
        <v>0</v>
      </c>
      <c r="H25" s="48">
        <f t="shared" si="0"/>
        <v>10</v>
      </c>
      <c r="I25" s="49" t="str">
        <f t="shared" si="1"/>
        <v/>
      </c>
      <c r="J25" s="296" t="str">
        <f>'FORM SQ.4 BLU QUALIF 3-4'!B25</f>
        <v>IANNATTONI SIMONE</v>
      </c>
      <c r="K25" s="297"/>
      <c r="L25" s="297"/>
      <c r="M25" s="298"/>
      <c r="N25" s="34">
        <v>4</v>
      </c>
      <c r="O25" s="34">
        <v>10</v>
      </c>
      <c r="P25" s="48">
        <f t="shared" si="2"/>
        <v>0</v>
      </c>
      <c r="Q25" s="49" t="str">
        <f t="shared" si="3"/>
        <v>S</v>
      </c>
      <c r="R25" s="52" t="str">
        <f t="shared" si="4"/>
        <v/>
      </c>
      <c r="S25" s="53">
        <f t="shared" si="5"/>
        <v>1</v>
      </c>
      <c r="T25" s="21"/>
    </row>
    <row r="26" spans="1:20" ht="48" customHeight="1" thickBot="1">
      <c r="A26" s="119" t="s">
        <v>72</v>
      </c>
      <c r="B26" s="206" t="str">
        <f>'FORM SQ.3 ROSSA QUALIF 3-4'!B26</f>
        <v>GIAIMO DANIELE</v>
      </c>
      <c r="C26" s="207"/>
      <c r="D26" s="207"/>
      <c r="E26" s="295"/>
      <c r="F26" s="34">
        <v>1</v>
      </c>
      <c r="G26" s="34">
        <v>7</v>
      </c>
      <c r="H26" s="48">
        <f t="shared" si="0"/>
        <v>9</v>
      </c>
      <c r="I26" s="49" t="str">
        <f t="shared" si="1"/>
        <v/>
      </c>
      <c r="J26" s="296" t="str">
        <f>'FORM SQ.4 BLU QUALIF 3-4'!B26</f>
        <v>CAPPELLI FRANCESCO</v>
      </c>
      <c r="K26" s="297"/>
      <c r="L26" s="297"/>
      <c r="M26" s="298"/>
      <c r="N26" s="34">
        <v>3</v>
      </c>
      <c r="O26" s="34">
        <v>9</v>
      </c>
      <c r="P26" s="48">
        <f t="shared" si="2"/>
        <v>7</v>
      </c>
      <c r="Q26" s="49" t="str">
        <f t="shared" si="3"/>
        <v>PP</v>
      </c>
      <c r="R26" s="52" t="str">
        <f t="shared" si="4"/>
        <v/>
      </c>
      <c r="S26" s="53">
        <f t="shared" si="5"/>
        <v>1</v>
      </c>
      <c r="T26" s="21"/>
    </row>
    <row r="27" spans="1:20" ht="48" customHeight="1" thickBot="1">
      <c r="A27" s="119" t="s">
        <v>73</v>
      </c>
      <c r="B27" s="206" t="str">
        <f>'FORM SQ.3 ROSSA QUALIF 3-4'!B27</f>
        <v>ZANDOMENEGHI MARTINA</v>
      </c>
      <c r="C27" s="207"/>
      <c r="D27" s="207"/>
      <c r="E27" s="295"/>
      <c r="F27" s="34">
        <v>5</v>
      </c>
      <c r="G27" s="34">
        <v>0</v>
      </c>
      <c r="H27" s="48">
        <f t="shared" si="0"/>
        <v>0</v>
      </c>
      <c r="I27" s="49" t="str">
        <f t="shared" si="1"/>
        <v>TO</v>
      </c>
      <c r="J27" s="296">
        <f>'FORM SQ.4 BLU QUALIF 3-4'!B27</f>
        <v>0</v>
      </c>
      <c r="K27" s="297"/>
      <c r="L27" s="297"/>
      <c r="M27" s="298"/>
      <c r="N27" s="34">
        <v>0</v>
      </c>
      <c r="O27" s="34">
        <v>0</v>
      </c>
      <c r="P27" s="48">
        <f t="shared" si="2"/>
        <v>0</v>
      </c>
      <c r="Q27" s="49" t="str">
        <f t="shared" si="3"/>
        <v/>
      </c>
      <c r="R27" s="52">
        <f t="shared" si="4"/>
        <v>1</v>
      </c>
      <c r="S27" s="53" t="str">
        <f t="shared" si="5"/>
        <v/>
      </c>
      <c r="T27" s="21"/>
    </row>
    <row r="28" spans="1:20" ht="48" customHeight="1" thickBot="1">
      <c r="A28" s="119" t="s">
        <v>74</v>
      </c>
      <c r="B28" s="206" t="str">
        <f>'FORM SQ.3 ROSSA QUALIF 3-4'!B28</f>
        <v>RAINERO CAROLA</v>
      </c>
      <c r="C28" s="207"/>
      <c r="D28" s="207"/>
      <c r="E28" s="295"/>
      <c r="F28" s="34">
        <v>5</v>
      </c>
      <c r="G28" s="34">
        <v>6</v>
      </c>
      <c r="H28" s="48">
        <f t="shared" si="0"/>
        <v>0</v>
      </c>
      <c r="I28" s="49" t="str">
        <f t="shared" si="1"/>
        <v>TO</v>
      </c>
      <c r="J28" s="296" t="str">
        <f>'FORM SQ.4 BLU QUALIF 3-4'!B28</f>
        <v>FERRINI ISABELLA</v>
      </c>
      <c r="K28" s="297"/>
      <c r="L28" s="297"/>
      <c r="M28" s="298"/>
      <c r="N28" s="34">
        <v>0</v>
      </c>
      <c r="O28" s="34">
        <v>0</v>
      </c>
      <c r="P28" s="48">
        <f t="shared" si="2"/>
        <v>6</v>
      </c>
      <c r="Q28" s="49" t="str">
        <f t="shared" si="3"/>
        <v/>
      </c>
      <c r="R28" s="52">
        <f t="shared" si="4"/>
        <v>1</v>
      </c>
      <c r="S28" s="53" t="str">
        <f t="shared" si="5"/>
        <v/>
      </c>
      <c r="T28" s="21"/>
    </row>
    <row r="29" spans="1:20" ht="24" customHeight="1" thickBot="1">
      <c r="A29" s="54"/>
      <c r="B29" s="55"/>
      <c r="C29" s="55"/>
      <c r="D29" s="55"/>
      <c r="E29" s="55"/>
      <c r="F29" s="56" t="s">
        <v>8</v>
      </c>
      <c r="G29" s="56" t="s">
        <v>9</v>
      </c>
      <c r="H29" s="56" t="s">
        <v>10</v>
      </c>
      <c r="I29" s="56" t="s">
        <v>11</v>
      </c>
      <c r="J29" s="55"/>
      <c r="K29" s="55"/>
      <c r="L29" s="55"/>
      <c r="M29" s="55"/>
      <c r="N29" s="56" t="s">
        <v>8</v>
      </c>
      <c r="O29" s="56" t="s">
        <v>9</v>
      </c>
      <c r="P29" s="56" t="s">
        <v>10</v>
      </c>
      <c r="Q29" s="56" t="s">
        <v>11</v>
      </c>
      <c r="R29" s="55"/>
      <c r="S29" s="57"/>
      <c r="T29" s="21"/>
    </row>
    <row r="30" spans="1:20" ht="33" customHeight="1" thickBot="1">
      <c r="A30" s="299" t="s">
        <v>7</v>
      </c>
      <c r="B30" s="300"/>
      <c r="C30" s="300"/>
      <c r="D30" s="300"/>
      <c r="E30" s="300"/>
      <c r="F30" s="34">
        <f>SUM(F19:F28)</f>
        <v>29</v>
      </c>
      <c r="G30" s="34">
        <f>SUM(G19:G28)</f>
        <v>45</v>
      </c>
      <c r="H30" s="168">
        <f>SUM(H19:H28)</f>
        <v>48</v>
      </c>
      <c r="I30" s="170">
        <f>SUM(R19:R28)</f>
        <v>6</v>
      </c>
      <c r="J30" s="301" t="s">
        <v>7</v>
      </c>
      <c r="K30" s="300"/>
      <c r="L30" s="300"/>
      <c r="M30" s="302"/>
      <c r="N30" s="34">
        <f>SUM(N19:N28)</f>
        <v>16</v>
      </c>
      <c r="O30" s="34">
        <f>SUM(O19:O28)</f>
        <v>48</v>
      </c>
      <c r="P30" s="168">
        <f>SUM(P19:P28)</f>
        <v>45</v>
      </c>
      <c r="Q30" s="169">
        <f>SUM(S19:S28)</f>
        <v>4</v>
      </c>
      <c r="R30" s="52"/>
      <c r="S30" s="53"/>
      <c r="T30" s="21"/>
    </row>
    <row r="31" spans="1:20">
      <c r="A31" s="58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244">
        <f>SUM(R19:R28)</f>
        <v>6</v>
      </c>
      <c r="S31" s="244">
        <f>SUM(S19:S28)</f>
        <v>4</v>
      </c>
      <c r="T31" s="21"/>
    </row>
    <row r="32" spans="1:20" ht="18">
      <c r="A32" s="59"/>
      <c r="B32" s="26"/>
      <c r="C32" s="26"/>
      <c r="D32" s="247" t="str">
        <f>IF(R31=S31,"",IF(R31&gt;S31,B15,J15))</f>
        <v>PIEMONTE</v>
      </c>
      <c r="E32" s="248"/>
      <c r="F32" s="248"/>
      <c r="G32" s="248"/>
      <c r="H32" s="248"/>
      <c r="I32" s="248"/>
      <c r="J32" s="248"/>
      <c r="K32" s="248"/>
      <c r="L32" s="248"/>
      <c r="M32" s="22"/>
      <c r="N32" s="22"/>
      <c r="O32" s="22"/>
      <c r="P32" s="22"/>
      <c r="Q32" s="60"/>
      <c r="R32" s="245"/>
      <c r="S32" s="245"/>
      <c r="T32" s="21"/>
    </row>
    <row r="33" spans="1:20" ht="18">
      <c r="A33" s="59"/>
      <c r="B33" s="26"/>
      <c r="C33" s="26"/>
      <c r="D33" s="248"/>
      <c r="E33" s="248"/>
      <c r="F33" s="248"/>
      <c r="G33" s="248"/>
      <c r="H33" s="248"/>
      <c r="I33" s="248"/>
      <c r="J33" s="248"/>
      <c r="K33" s="248"/>
      <c r="L33" s="248"/>
      <c r="M33" s="22"/>
      <c r="N33" s="22"/>
      <c r="O33" s="22"/>
      <c r="P33" s="22"/>
      <c r="Q33" s="60"/>
      <c r="R33" s="245"/>
      <c r="S33" s="245"/>
      <c r="T33" s="21"/>
    </row>
    <row r="34" spans="1:20" ht="13.5" thickBo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46"/>
      <c r="S34" s="246"/>
      <c r="T34" s="21"/>
    </row>
    <row r="36" spans="1:20">
      <c r="K36" s="64"/>
      <c r="L36" s="64"/>
      <c r="M36" s="64"/>
      <c r="N36" s="64"/>
      <c r="O36" s="64"/>
    </row>
    <row r="38" spans="1:20" ht="27.75">
      <c r="J38" s="35"/>
    </row>
    <row r="39" spans="1:20">
      <c r="J39" s="30"/>
    </row>
    <row r="40" spans="1:20" ht="20.25">
      <c r="F40" s="30"/>
      <c r="G40" s="30"/>
      <c r="J40" s="36"/>
    </row>
    <row r="41" spans="1:20" ht="21" customHeight="1">
      <c r="F41" s="30"/>
      <c r="G41" s="30"/>
      <c r="J41" s="30"/>
    </row>
    <row r="42" spans="1:20" ht="20.25">
      <c r="J42" s="37"/>
    </row>
  </sheetData>
  <mergeCells count="53">
    <mergeCell ref="J26:M26"/>
    <mergeCell ref="B20:E20"/>
    <mergeCell ref="J20:M20"/>
    <mergeCell ref="B21:E21"/>
    <mergeCell ref="J21:M21"/>
    <mergeCell ref="B24:E24"/>
    <mergeCell ref="J24:M24"/>
    <mergeCell ref="R31:R34"/>
    <mergeCell ref="S31:S34"/>
    <mergeCell ref="D32:L33"/>
    <mergeCell ref="B22:E22"/>
    <mergeCell ref="J22:M22"/>
    <mergeCell ref="B23:E23"/>
    <mergeCell ref="A30:E30"/>
    <mergeCell ref="J30:M30"/>
    <mergeCell ref="J28:M28"/>
    <mergeCell ref="J23:M23"/>
    <mergeCell ref="B27:E27"/>
    <mergeCell ref="J27:M27"/>
    <mergeCell ref="B28:E28"/>
    <mergeCell ref="B25:E25"/>
    <mergeCell ref="B26:E26"/>
    <mergeCell ref="J25:M25"/>
    <mergeCell ref="B19:E19"/>
    <mergeCell ref="J19:M19"/>
    <mergeCell ref="J17:M18"/>
    <mergeCell ref="N17:N18"/>
    <mergeCell ref="O17:O18"/>
    <mergeCell ref="P17:P18"/>
    <mergeCell ref="J15:L16"/>
    <mergeCell ref="M15:M16"/>
    <mergeCell ref="N15:Q16"/>
    <mergeCell ref="R15:S16"/>
    <mergeCell ref="Q17:Q18"/>
    <mergeCell ref="R17:R18"/>
    <mergeCell ref="S17:S18"/>
    <mergeCell ref="A15:A18"/>
    <mergeCell ref="B15:D16"/>
    <mergeCell ref="E15:E16"/>
    <mergeCell ref="F15:I16"/>
    <mergeCell ref="B17:E18"/>
    <mergeCell ref="F17:F18"/>
    <mergeCell ref="G17:G18"/>
    <mergeCell ref="H17:H18"/>
    <mergeCell ref="I17:I18"/>
    <mergeCell ref="A12:F12"/>
    <mergeCell ref="G12:S12"/>
    <mergeCell ref="A13:B13"/>
    <mergeCell ref="C13:S13"/>
    <mergeCell ref="B14:D14"/>
    <mergeCell ref="F14:I14"/>
    <mergeCell ref="J14:L14"/>
    <mergeCell ref="N14:S14"/>
  </mergeCells>
  <phoneticPr fontId="3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8:D41"/>
  <sheetViews>
    <sheetView topLeftCell="A13" workbookViewId="0">
      <selection activeCell="B19" sqref="B19:B28"/>
    </sheetView>
  </sheetViews>
  <sheetFormatPr defaultRowHeight="12.75"/>
  <cols>
    <col min="1" max="1" width="25.140625" style="97" customWidth="1"/>
    <col min="2" max="2" width="90.85546875" style="97" customWidth="1"/>
    <col min="3" max="3" width="32.5703125" style="97" customWidth="1"/>
    <col min="4" max="16384" width="9.140625" style="97"/>
  </cols>
  <sheetData>
    <row r="8" spans="1:4" ht="13.5" thickBot="1"/>
    <row r="9" spans="1:4" ht="12.75" customHeight="1">
      <c r="A9" s="227" t="s">
        <v>64</v>
      </c>
      <c r="B9" s="228"/>
      <c r="C9" s="229"/>
      <c r="D9" s="98"/>
    </row>
    <row r="10" spans="1:4" s="98" customFormat="1">
      <c r="A10" s="230"/>
      <c r="B10" s="231"/>
      <c r="C10" s="232"/>
      <c r="D10" s="99"/>
    </row>
    <row r="11" spans="1:4">
      <c r="A11" s="230"/>
      <c r="B11" s="231"/>
      <c r="C11" s="232"/>
      <c r="D11" s="99"/>
    </row>
    <row r="12" spans="1:4" ht="34.5" customHeight="1" thickBot="1">
      <c r="A12" s="233"/>
      <c r="B12" s="234"/>
      <c r="C12" s="235"/>
      <c r="D12" s="99"/>
    </row>
    <row r="13" spans="1:4" ht="35.25" customHeight="1" thickBot="1">
      <c r="A13" s="236" t="s">
        <v>23</v>
      </c>
      <c r="B13" s="237"/>
      <c r="C13" s="100" t="s">
        <v>26</v>
      </c>
      <c r="D13" s="99"/>
    </row>
    <row r="14" spans="1:4" s="98" customFormat="1" ht="57" customHeight="1" thickBot="1">
      <c r="A14" s="65" t="s">
        <v>45</v>
      </c>
      <c r="B14" s="101" t="str">
        <f>'TAB 8 SQ'!E21</f>
        <v>LIGURIA</v>
      </c>
      <c r="C14" s="102" t="s">
        <v>25</v>
      </c>
      <c r="D14" s="99"/>
    </row>
    <row r="15" spans="1:4" ht="15.95" customHeight="1">
      <c r="A15" s="224" t="s">
        <v>2</v>
      </c>
      <c r="B15" s="238" t="s">
        <v>24</v>
      </c>
      <c r="C15" s="241">
        <f>'TAB 8 SQ'!G24</f>
        <v>0</v>
      </c>
      <c r="D15" s="98"/>
    </row>
    <row r="16" spans="1:4" ht="14.1" customHeight="1">
      <c r="A16" s="225"/>
      <c r="B16" s="239"/>
      <c r="C16" s="242"/>
      <c r="D16" s="98"/>
    </row>
    <row r="17" spans="1:4" ht="12.95" customHeight="1">
      <c r="A17" s="225"/>
      <c r="B17" s="239"/>
      <c r="C17" s="242"/>
      <c r="D17" s="98"/>
    </row>
    <row r="18" spans="1:4" ht="12.95" customHeight="1" thickBot="1">
      <c r="A18" s="226"/>
      <c r="B18" s="240"/>
      <c r="C18" s="243"/>
      <c r="D18" s="98"/>
    </row>
    <row r="19" spans="1:4" ht="48" customHeight="1" thickBot="1">
      <c r="A19" s="103" t="s">
        <v>65</v>
      </c>
      <c r="B19" s="104"/>
      <c r="C19" s="105">
        <f>C15</f>
        <v>0</v>
      </c>
      <c r="D19" s="98"/>
    </row>
    <row r="20" spans="1:4" ht="48" customHeight="1" thickBot="1">
      <c r="A20" s="106" t="s">
        <v>66</v>
      </c>
      <c r="B20" s="104" t="s">
        <v>123</v>
      </c>
      <c r="C20" s="105">
        <f>C15</f>
        <v>0</v>
      </c>
      <c r="D20" s="98"/>
    </row>
    <row r="21" spans="1:4" ht="48" customHeight="1" thickBot="1">
      <c r="A21" s="106" t="s">
        <v>75</v>
      </c>
      <c r="B21" s="104" t="s">
        <v>127</v>
      </c>
      <c r="C21" s="105">
        <f>C19</f>
        <v>0</v>
      </c>
      <c r="D21" s="98"/>
    </row>
    <row r="22" spans="1:4" ht="48" customHeight="1" thickBot="1">
      <c r="A22" s="106" t="s">
        <v>68</v>
      </c>
      <c r="B22" s="104" t="s">
        <v>125</v>
      </c>
      <c r="C22" s="105">
        <f>C21</f>
        <v>0</v>
      </c>
      <c r="D22" s="98"/>
    </row>
    <row r="23" spans="1:4" ht="48" customHeight="1" thickBot="1">
      <c r="A23" s="106" t="s">
        <v>69</v>
      </c>
      <c r="B23" s="104" t="s">
        <v>220</v>
      </c>
      <c r="C23" s="105">
        <f t="shared" ref="C23:C24" si="0">C22</f>
        <v>0</v>
      </c>
      <c r="D23" s="98"/>
    </row>
    <row r="24" spans="1:4" ht="48" customHeight="1" thickBot="1">
      <c r="A24" s="106" t="s">
        <v>70</v>
      </c>
      <c r="B24" s="104" t="s">
        <v>128</v>
      </c>
      <c r="C24" s="105">
        <f t="shared" si="0"/>
        <v>0</v>
      </c>
      <c r="D24" s="98"/>
    </row>
    <row r="25" spans="1:4" ht="48" customHeight="1" thickBot="1">
      <c r="A25" s="106" t="s">
        <v>71</v>
      </c>
      <c r="B25" s="104" t="s">
        <v>129</v>
      </c>
      <c r="C25" s="105">
        <f>C21</f>
        <v>0</v>
      </c>
      <c r="D25" s="98"/>
    </row>
    <row r="26" spans="1:4" ht="48" customHeight="1" thickBot="1">
      <c r="A26" s="106" t="s">
        <v>72</v>
      </c>
      <c r="B26" s="104" t="s">
        <v>131</v>
      </c>
      <c r="C26" s="105">
        <f>C21</f>
        <v>0</v>
      </c>
      <c r="D26" s="98"/>
    </row>
    <row r="27" spans="1:4" ht="48" customHeight="1" thickBot="1">
      <c r="A27" s="106" t="s">
        <v>73</v>
      </c>
      <c r="B27" s="104" t="s">
        <v>133</v>
      </c>
      <c r="C27" s="105">
        <f>C22</f>
        <v>0</v>
      </c>
      <c r="D27" s="98"/>
    </row>
    <row r="28" spans="1:4" ht="48" customHeight="1" thickBot="1">
      <c r="A28" s="106" t="s">
        <v>74</v>
      </c>
      <c r="B28" s="104" t="s">
        <v>134</v>
      </c>
      <c r="C28" s="105">
        <f>C27</f>
        <v>0</v>
      </c>
      <c r="D28" s="98"/>
    </row>
    <row r="29" spans="1:4" s="98" customFormat="1" ht="23.25" customHeight="1">
      <c r="A29" s="107"/>
      <c r="B29" s="107"/>
      <c r="C29" s="107"/>
    </row>
    <row r="30" spans="1:4" s="99" customFormat="1" ht="33" customHeight="1">
      <c r="A30" s="304"/>
      <c r="B30" s="304"/>
      <c r="C30" s="304"/>
    </row>
    <row r="31" spans="1:4" s="99" customFormat="1" ht="12.75" customHeight="1"/>
    <row r="32" spans="1:4" s="99" customFormat="1" ht="18" customHeight="1">
      <c r="A32" s="108"/>
      <c r="B32" s="108"/>
      <c r="C32" s="223"/>
    </row>
    <row r="33" spans="1:3" s="99" customFormat="1" ht="18" customHeight="1">
      <c r="A33" s="108"/>
      <c r="B33" s="108"/>
      <c r="C33" s="223"/>
    </row>
    <row r="34" spans="1:3" s="99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8:D41"/>
  <sheetViews>
    <sheetView topLeftCell="A19" workbookViewId="0">
      <selection activeCell="B22" sqref="B22"/>
    </sheetView>
  </sheetViews>
  <sheetFormatPr defaultRowHeight="12.75"/>
  <cols>
    <col min="1" max="1" width="24.5703125" customWidth="1"/>
    <col min="2" max="2" width="90.85546875" customWidth="1"/>
    <col min="3" max="3" width="32.5703125" customWidth="1"/>
  </cols>
  <sheetData>
    <row r="8" spans="1:4" ht="13.5" thickBot="1"/>
    <row r="9" spans="1:4">
      <c r="A9" s="305" t="s">
        <v>64</v>
      </c>
      <c r="B9" s="198"/>
      <c r="C9" s="199"/>
      <c r="D9" s="21"/>
    </row>
    <row r="10" spans="1:4" s="21" customFormat="1">
      <c r="A10" s="306"/>
      <c r="B10" s="307"/>
      <c r="C10" s="252"/>
      <c r="D10" s="22"/>
    </row>
    <row r="11" spans="1:4">
      <c r="A11" s="306"/>
      <c r="B11" s="307"/>
      <c r="C11" s="252"/>
      <c r="D11" s="22"/>
    </row>
    <row r="12" spans="1:4" ht="34.5" customHeight="1" thickBot="1">
      <c r="A12" s="200"/>
      <c r="B12" s="201"/>
      <c r="C12" s="202"/>
      <c r="D12" s="22"/>
    </row>
    <row r="13" spans="1:4" ht="35.25" customHeight="1" thickBot="1">
      <c r="A13" s="308" t="s">
        <v>23</v>
      </c>
      <c r="B13" s="204"/>
      <c r="C13" s="27" t="s">
        <v>27</v>
      </c>
      <c r="D13" s="22"/>
    </row>
    <row r="14" spans="1:4" s="21" customFormat="1" ht="57" customHeight="1" thickBot="1">
      <c r="A14" s="29" t="s">
        <v>46</v>
      </c>
      <c r="B14" s="66" t="str">
        <f>'TAB 8 SQ'!E22</f>
        <v>CAMPANIA</v>
      </c>
      <c r="C14" s="67" t="s">
        <v>25</v>
      </c>
      <c r="D14" s="22"/>
    </row>
    <row r="15" spans="1:4" ht="15.95" customHeight="1">
      <c r="A15" s="264" t="s">
        <v>2</v>
      </c>
      <c r="B15" s="309" t="s">
        <v>24</v>
      </c>
      <c r="C15" s="312">
        <f>'TAB 8 SQ'!G25</f>
        <v>0</v>
      </c>
      <c r="D15" s="21"/>
    </row>
    <row r="16" spans="1:4" ht="14.1" customHeight="1">
      <c r="A16" s="265"/>
      <c r="B16" s="310"/>
      <c r="C16" s="313"/>
      <c r="D16" s="21"/>
    </row>
    <row r="17" spans="1:4" ht="12.95" customHeight="1">
      <c r="A17" s="265"/>
      <c r="B17" s="310"/>
      <c r="C17" s="313"/>
      <c r="D17" s="21"/>
    </row>
    <row r="18" spans="1:4" ht="12.95" customHeight="1" thickBot="1">
      <c r="A18" s="266"/>
      <c r="B18" s="311"/>
      <c r="C18" s="314"/>
      <c r="D18" s="21"/>
    </row>
    <row r="19" spans="1:4" ht="48" customHeight="1" thickBot="1">
      <c r="A19" s="23" t="s">
        <v>65</v>
      </c>
      <c r="B19" s="28" t="s">
        <v>139</v>
      </c>
      <c r="C19" s="34">
        <f>C15</f>
        <v>0</v>
      </c>
      <c r="D19" s="21"/>
    </row>
    <row r="20" spans="1:4" ht="48" customHeight="1" thickBot="1">
      <c r="A20" s="24" t="s">
        <v>66</v>
      </c>
      <c r="B20" s="28"/>
      <c r="C20" s="34">
        <f>C15</f>
        <v>0</v>
      </c>
      <c r="D20" s="21"/>
    </row>
    <row r="21" spans="1:4" ht="48" customHeight="1" thickBot="1">
      <c r="A21" s="24" t="s">
        <v>75</v>
      </c>
      <c r="B21" s="28" t="s">
        <v>221</v>
      </c>
      <c r="C21" s="34">
        <f>C15</f>
        <v>0</v>
      </c>
      <c r="D21" s="21"/>
    </row>
    <row r="22" spans="1:4" ht="48" customHeight="1" thickBot="1">
      <c r="A22" s="24" t="s">
        <v>68</v>
      </c>
      <c r="B22" s="113" t="s">
        <v>138</v>
      </c>
      <c r="C22" s="34">
        <f>C15</f>
        <v>0</v>
      </c>
      <c r="D22" s="21"/>
    </row>
    <row r="23" spans="1:4" ht="48" customHeight="1" thickBot="1">
      <c r="A23" s="24" t="s">
        <v>69</v>
      </c>
      <c r="B23" s="113" t="s">
        <v>137</v>
      </c>
      <c r="C23" s="34">
        <f>C15</f>
        <v>0</v>
      </c>
      <c r="D23" s="21"/>
    </row>
    <row r="24" spans="1:4" ht="48" customHeight="1" thickBot="1">
      <c r="A24" s="24" t="s">
        <v>70</v>
      </c>
      <c r="C24" s="34">
        <f>C15</f>
        <v>0</v>
      </c>
      <c r="D24" s="21"/>
    </row>
    <row r="25" spans="1:4" ht="48" customHeight="1" thickBot="1">
      <c r="A25" s="24" t="s">
        <v>71</v>
      </c>
      <c r="B25" s="113" t="s">
        <v>136</v>
      </c>
      <c r="C25" s="34">
        <f>C15</f>
        <v>0</v>
      </c>
      <c r="D25" s="21"/>
    </row>
    <row r="26" spans="1:4" ht="48" customHeight="1" thickBot="1">
      <c r="A26" s="24" t="s">
        <v>72</v>
      </c>
      <c r="B26" s="28" t="s">
        <v>222</v>
      </c>
      <c r="C26" s="34">
        <f>C15</f>
        <v>0</v>
      </c>
      <c r="D26" s="21"/>
    </row>
    <row r="27" spans="1:4" ht="48" customHeight="1" thickBot="1">
      <c r="A27" s="24" t="s">
        <v>73</v>
      </c>
      <c r="B27" s="28" t="s">
        <v>145</v>
      </c>
      <c r="C27" s="34">
        <f>C15</f>
        <v>0</v>
      </c>
      <c r="D27" s="21"/>
    </row>
    <row r="28" spans="1:4" ht="48" customHeight="1" thickBot="1">
      <c r="A28" s="24" t="s">
        <v>74</v>
      </c>
      <c r="B28" s="28" t="s">
        <v>146</v>
      </c>
      <c r="C28" s="34">
        <f>C15</f>
        <v>0</v>
      </c>
      <c r="D28" s="21"/>
    </row>
    <row r="29" spans="1:4" s="21" customFormat="1" ht="23.25" customHeight="1">
      <c r="A29" s="25"/>
      <c r="B29" s="25"/>
      <c r="C29" s="25"/>
    </row>
    <row r="30" spans="1:4" s="22" customFormat="1" ht="33" customHeight="1">
      <c r="A30" s="315"/>
      <c r="B30" s="315"/>
      <c r="C30" s="315"/>
    </row>
    <row r="31" spans="1:4" s="22" customFormat="1" ht="12.75" customHeight="1"/>
    <row r="32" spans="1:4" s="22" customFormat="1" ht="18" customHeight="1">
      <c r="A32" s="26"/>
      <c r="B32" s="26"/>
      <c r="C32" s="248"/>
    </row>
    <row r="33" spans="1:3" s="22" customFormat="1" ht="18" customHeight="1">
      <c r="A33" s="26"/>
      <c r="B33" s="26"/>
      <c r="C33" s="248"/>
    </row>
    <row r="34" spans="1:3" s="22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42"/>
  <sheetViews>
    <sheetView topLeftCell="B19" zoomScale="60" zoomScaleNormal="60" workbookViewId="0">
      <selection activeCell="U28" sqref="U28"/>
    </sheetView>
  </sheetViews>
  <sheetFormatPr defaultRowHeight="12.75"/>
  <cols>
    <col min="1" max="1" width="11.7109375" customWidth="1"/>
    <col min="2" max="3" width="14.7109375" customWidth="1"/>
    <col min="4" max="4" width="28.7109375" customWidth="1"/>
    <col min="5" max="5" width="14.7109375" customWidth="1"/>
    <col min="6" max="7" width="6.7109375" customWidth="1"/>
    <col min="8" max="9" width="7.2851562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21" customFormat="1" ht="13.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1"/>
      <c r="S10" s="42"/>
      <c r="T10" s="22"/>
    </row>
    <row r="11" spans="1:20" ht="15.7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22"/>
    </row>
    <row r="12" spans="1:20" ht="34.5" customHeight="1">
      <c r="A12" s="249" t="s">
        <v>64</v>
      </c>
      <c r="B12" s="250"/>
      <c r="C12" s="250"/>
      <c r="D12" s="250"/>
      <c r="E12" s="250"/>
      <c r="F12" s="250"/>
      <c r="G12" s="251" t="s">
        <v>48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2"/>
      <c r="T12" s="22"/>
    </row>
    <row r="13" spans="1:20" ht="35.25" customHeight="1" thickBot="1">
      <c r="A13" s="253"/>
      <c r="B13" s="250"/>
      <c r="C13" s="254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2"/>
      <c r="T13" s="22"/>
    </row>
    <row r="14" spans="1:20" s="21" customFormat="1" ht="27" customHeight="1" thickBot="1">
      <c r="A14" s="46"/>
      <c r="B14" s="255" t="s">
        <v>87</v>
      </c>
      <c r="C14" s="256"/>
      <c r="D14" s="257"/>
      <c r="E14" s="47" t="s">
        <v>22</v>
      </c>
      <c r="F14" s="258"/>
      <c r="G14" s="259"/>
      <c r="H14" s="259"/>
      <c r="I14" s="260"/>
      <c r="J14" s="261" t="s">
        <v>88</v>
      </c>
      <c r="K14" s="262"/>
      <c r="L14" s="263"/>
      <c r="M14" s="47" t="s">
        <v>22</v>
      </c>
      <c r="N14" s="258"/>
      <c r="O14" s="259"/>
      <c r="P14" s="259"/>
      <c r="Q14" s="259"/>
      <c r="R14" s="259"/>
      <c r="S14" s="260"/>
      <c r="T14" s="22"/>
    </row>
    <row r="15" spans="1:20" ht="15.95" customHeight="1">
      <c r="A15" s="264" t="s">
        <v>2</v>
      </c>
      <c r="B15" s="267" t="str">
        <f>'FORM SQ.5 ROSSA QUALIF 5-6'!B14</f>
        <v>LIGURIA</v>
      </c>
      <c r="C15" s="268"/>
      <c r="D15" s="269"/>
      <c r="E15" s="273">
        <f>'FORM SQ.5 ROSSA QUALIF 5-6'!C15</f>
        <v>0</v>
      </c>
      <c r="F15" s="274"/>
      <c r="G15" s="275"/>
      <c r="H15" s="275"/>
      <c r="I15" s="276"/>
      <c r="J15" s="267" t="str">
        <f>'FORM SQ 6 BLU QUALIF 5-6'!B14</f>
        <v>CAMPANIA</v>
      </c>
      <c r="K15" s="268"/>
      <c r="L15" s="269"/>
      <c r="M15" s="286">
        <f>'FORM SQ 6 BLU QUALIF 5-6'!C15</f>
        <v>0</v>
      </c>
      <c r="N15" s="274"/>
      <c r="O15" s="275"/>
      <c r="P15" s="275"/>
      <c r="Q15" s="276"/>
      <c r="R15" s="288" t="s">
        <v>1</v>
      </c>
      <c r="S15" s="199"/>
      <c r="T15" s="21"/>
    </row>
    <row r="16" spans="1:20" ht="14.1" customHeight="1" thickBot="1">
      <c r="A16" s="265"/>
      <c r="B16" s="270"/>
      <c r="C16" s="271"/>
      <c r="D16" s="272"/>
      <c r="E16" s="202"/>
      <c r="F16" s="277"/>
      <c r="G16" s="278"/>
      <c r="H16" s="278"/>
      <c r="I16" s="279"/>
      <c r="J16" s="270"/>
      <c r="K16" s="271"/>
      <c r="L16" s="272"/>
      <c r="M16" s="287"/>
      <c r="N16" s="277"/>
      <c r="O16" s="278"/>
      <c r="P16" s="278"/>
      <c r="Q16" s="279"/>
      <c r="R16" s="200"/>
      <c r="S16" s="202"/>
      <c r="T16" s="21"/>
    </row>
    <row r="17" spans="1:20" ht="12.95" customHeight="1">
      <c r="A17" s="265"/>
      <c r="B17" s="280" t="s">
        <v>32</v>
      </c>
      <c r="C17" s="281"/>
      <c r="D17" s="281"/>
      <c r="E17" s="282"/>
      <c r="F17" s="289" t="s">
        <v>3</v>
      </c>
      <c r="G17" s="289" t="s">
        <v>4</v>
      </c>
      <c r="H17" s="289" t="s">
        <v>5</v>
      </c>
      <c r="I17" s="289" t="s">
        <v>6</v>
      </c>
      <c r="J17" s="280" t="s">
        <v>33</v>
      </c>
      <c r="K17" s="281"/>
      <c r="L17" s="281"/>
      <c r="M17" s="282"/>
      <c r="N17" s="289" t="s">
        <v>3</v>
      </c>
      <c r="O17" s="289" t="s">
        <v>4</v>
      </c>
      <c r="P17" s="289" t="s">
        <v>5</v>
      </c>
      <c r="Q17" s="289" t="s">
        <v>6</v>
      </c>
      <c r="R17" s="291" t="s">
        <v>28</v>
      </c>
      <c r="S17" s="293" t="s">
        <v>27</v>
      </c>
      <c r="T17" s="21"/>
    </row>
    <row r="18" spans="1:20" ht="12.95" customHeight="1" thickBot="1">
      <c r="A18" s="266"/>
      <c r="B18" s="283"/>
      <c r="C18" s="284"/>
      <c r="D18" s="284"/>
      <c r="E18" s="285"/>
      <c r="F18" s="290"/>
      <c r="G18" s="290"/>
      <c r="H18" s="290"/>
      <c r="I18" s="290"/>
      <c r="J18" s="283"/>
      <c r="K18" s="284"/>
      <c r="L18" s="284"/>
      <c r="M18" s="285"/>
      <c r="N18" s="290"/>
      <c r="O18" s="290"/>
      <c r="P18" s="290"/>
      <c r="Q18" s="290"/>
      <c r="R18" s="292"/>
      <c r="S18" s="294"/>
      <c r="T18" s="21"/>
    </row>
    <row r="19" spans="1:20" ht="48" customHeight="1" thickBot="1">
      <c r="A19" s="122" t="s">
        <v>65</v>
      </c>
      <c r="B19" s="206">
        <f>'FORM SQ.5 ROSSA QUALIF 5-6'!B19</f>
        <v>0</v>
      </c>
      <c r="C19" s="207"/>
      <c r="D19" s="207"/>
      <c r="E19" s="295"/>
      <c r="F19" s="34">
        <v>0</v>
      </c>
      <c r="G19" s="34">
        <v>0</v>
      </c>
      <c r="H19" s="48">
        <f t="shared" ref="H19:H28" si="0">IF(O19="","",IF(O19&gt;=0,O19))</f>
        <v>0</v>
      </c>
      <c r="I19" s="49" t="str">
        <f>IF(F19&lt;3,"",IF(F19=5,"TO",IF(F19=4,"S",IF(F19=3,IF(N19=1,"PP","PO")))))</f>
        <v/>
      </c>
      <c r="J19" s="296" t="str">
        <f>'FORM SQ 6 BLU QUALIF 5-6'!B19</f>
        <v>GUARINO VIRGILIO</v>
      </c>
      <c r="K19" s="297"/>
      <c r="L19" s="297"/>
      <c r="M19" s="298"/>
      <c r="N19" s="34">
        <v>5</v>
      </c>
      <c r="O19" s="34">
        <v>0</v>
      </c>
      <c r="P19" s="48">
        <f t="shared" ref="P19:P28" si="1">IF(G19="","",IF(G19&gt;=0,G19))</f>
        <v>0</v>
      </c>
      <c r="Q19" s="49" t="s">
        <v>229</v>
      </c>
      <c r="R19" s="50" t="str">
        <f t="shared" ref="R19:R28" si="2">IF(F19=N19,"",IF(F19&gt;N19,1,""))</f>
        <v/>
      </c>
      <c r="S19" s="51">
        <f t="shared" ref="S19:S28" si="3">IF(N19=F19,"",IF(N19&gt;F19,1,""))</f>
        <v>1</v>
      </c>
      <c r="T19" s="21"/>
    </row>
    <row r="20" spans="1:20" ht="48" customHeight="1" thickBot="1">
      <c r="A20" s="121" t="s">
        <v>66</v>
      </c>
      <c r="B20" s="206" t="str">
        <f>'FORM SQ.5 ROSSA QUALIF 5-6'!B20</f>
        <v>ALATI MARCO</v>
      </c>
      <c r="C20" s="207"/>
      <c r="D20" s="207"/>
      <c r="E20" s="295"/>
      <c r="F20" s="34">
        <v>5</v>
      </c>
      <c r="G20" s="34">
        <v>0</v>
      </c>
      <c r="H20" s="48">
        <f t="shared" si="0"/>
        <v>0</v>
      </c>
      <c r="I20" s="49" t="s">
        <v>229</v>
      </c>
      <c r="J20" s="296">
        <f>'FORM SQ 6 BLU QUALIF 5-6'!B20</f>
        <v>0</v>
      </c>
      <c r="K20" s="297"/>
      <c r="L20" s="297"/>
      <c r="M20" s="298"/>
      <c r="N20" s="34">
        <v>0</v>
      </c>
      <c r="O20" s="34">
        <v>0</v>
      </c>
      <c r="P20" s="48">
        <f t="shared" si="1"/>
        <v>0</v>
      </c>
      <c r="Q20" s="49"/>
      <c r="R20" s="50">
        <f t="shared" si="2"/>
        <v>1</v>
      </c>
      <c r="S20" s="51" t="str">
        <f t="shared" si="3"/>
        <v/>
      </c>
      <c r="T20" s="21"/>
    </row>
    <row r="21" spans="1:20" ht="48" customHeight="1" thickBot="1">
      <c r="A21" s="121" t="s">
        <v>75</v>
      </c>
      <c r="B21" s="206" t="str">
        <f>'FORM SQ.5 ROSSA QUALIF 5-6'!B21</f>
        <v>TOFFANINI VENDEL</v>
      </c>
      <c r="C21" s="207"/>
      <c r="D21" s="207"/>
      <c r="E21" s="295"/>
      <c r="F21" s="34">
        <v>0</v>
      </c>
      <c r="G21" s="34">
        <v>0</v>
      </c>
      <c r="H21" s="48">
        <f t="shared" si="0"/>
        <v>11</v>
      </c>
      <c r="I21" s="49" t="str">
        <f>IF(F21&lt;3,"",IF(F21=5,"TO",IF(F21=4,"S",IF(F21=3,IF(N21=1,"PP","PO")))))</f>
        <v/>
      </c>
      <c r="J21" s="296" t="str">
        <f>'FORM SQ 6 BLU QUALIF 5-6'!B21</f>
        <v>VARRELLA ANTONIO</v>
      </c>
      <c r="K21" s="297"/>
      <c r="L21" s="297"/>
      <c r="M21" s="298"/>
      <c r="N21" s="34">
        <v>4</v>
      </c>
      <c r="O21" s="34">
        <v>11</v>
      </c>
      <c r="P21" s="48">
        <f t="shared" si="1"/>
        <v>0</v>
      </c>
      <c r="Q21" s="49" t="str">
        <f>IF(N21&lt;3,"",IF(N21=5,"TO",IF(N21=4,"S",IF(N21=3,IF(F21=1,"PP","PO")))))</f>
        <v>S</v>
      </c>
      <c r="R21" s="52" t="str">
        <f t="shared" si="2"/>
        <v/>
      </c>
      <c r="S21" s="53">
        <f t="shared" si="3"/>
        <v>1</v>
      </c>
      <c r="T21" s="21"/>
    </row>
    <row r="22" spans="1:20" ht="48" customHeight="1" thickBot="1">
      <c r="A22" s="121" t="s">
        <v>68</v>
      </c>
      <c r="B22" s="206" t="str">
        <f>'FORM SQ.5 ROSSA QUALIF 5-6'!B22</f>
        <v>MARTINI GIACOMO</v>
      </c>
      <c r="C22" s="207"/>
      <c r="D22" s="207"/>
      <c r="E22" s="295"/>
      <c r="F22" s="34">
        <v>0</v>
      </c>
      <c r="G22" s="34">
        <v>2</v>
      </c>
      <c r="H22" s="48">
        <f t="shared" si="0"/>
        <v>3</v>
      </c>
      <c r="I22" s="49" t="str">
        <f>IF(F22&lt;3,"",IF(F22=5,"TO",IF(F22=4,"S",IF(F22=3,IF(N22=1,"PP","PO")))))</f>
        <v/>
      </c>
      <c r="J22" s="296" t="str">
        <f>'FORM SQ 6 BLU QUALIF 5-6'!B22</f>
        <v>CASABURI GAETANO</v>
      </c>
      <c r="K22" s="297"/>
      <c r="L22" s="297"/>
      <c r="M22" s="298"/>
      <c r="N22" s="34">
        <v>5</v>
      </c>
      <c r="O22" s="34">
        <v>3</v>
      </c>
      <c r="P22" s="48">
        <f t="shared" si="1"/>
        <v>2</v>
      </c>
      <c r="Q22" s="49" t="str">
        <f>IF(N22&lt;3,"",IF(N22=5,"TO",IF(N22=4,"S",IF(N22=3,IF(F22=1,"PP","PO")))))</f>
        <v>TO</v>
      </c>
      <c r="R22" s="52" t="str">
        <f t="shared" si="2"/>
        <v/>
      </c>
      <c r="S22" s="53">
        <f t="shared" si="3"/>
        <v>1</v>
      </c>
      <c r="T22" s="21"/>
    </row>
    <row r="23" spans="1:20" ht="48" customHeight="1" thickBot="1">
      <c r="A23" s="121" t="s">
        <v>69</v>
      </c>
      <c r="B23" s="206" t="str">
        <f>'FORM SQ.5 ROSSA QUALIF 5-6'!B23</f>
        <v>POZZOLI EMILI0</v>
      </c>
      <c r="C23" s="207"/>
      <c r="D23" s="207"/>
      <c r="E23" s="295"/>
      <c r="F23" s="34">
        <v>0</v>
      </c>
      <c r="G23" s="34">
        <v>0</v>
      </c>
      <c r="H23" s="48">
        <f t="shared" si="0"/>
        <v>10</v>
      </c>
      <c r="I23" s="49"/>
      <c r="J23" s="296" t="str">
        <f>'FORM SQ 6 BLU QUALIF 5-6'!B23</f>
        <v>TALAMO GIANLUCA</v>
      </c>
      <c r="K23" s="297"/>
      <c r="L23" s="297"/>
      <c r="M23" s="298"/>
      <c r="N23" s="34">
        <v>4</v>
      </c>
      <c r="O23" s="34">
        <v>10</v>
      </c>
      <c r="P23" s="48">
        <f t="shared" si="1"/>
        <v>0</v>
      </c>
      <c r="Q23" s="49"/>
      <c r="R23" s="52" t="str">
        <f t="shared" si="2"/>
        <v/>
      </c>
      <c r="S23" s="53">
        <f t="shared" si="3"/>
        <v>1</v>
      </c>
      <c r="T23" s="21"/>
    </row>
    <row r="24" spans="1:20" ht="48" customHeight="1" thickBot="1">
      <c r="A24" s="121" t="s">
        <v>70</v>
      </c>
      <c r="B24" s="206" t="str">
        <f>'FORM SQ.5 ROSSA QUALIF 5-6'!B24</f>
        <v>GIORDANELLA MATTEO</v>
      </c>
      <c r="C24" s="207"/>
      <c r="D24" s="207"/>
      <c r="E24" s="295"/>
      <c r="F24" s="34">
        <v>5</v>
      </c>
      <c r="G24" s="34">
        <v>0</v>
      </c>
      <c r="H24" s="48">
        <f t="shared" si="0"/>
        <v>0</v>
      </c>
      <c r="I24" s="49"/>
      <c r="J24" s="296">
        <f>'FORM SQ 6 BLU QUALIF 5-6'!B24</f>
        <v>0</v>
      </c>
      <c r="K24" s="297"/>
      <c r="L24" s="297"/>
      <c r="M24" s="298"/>
      <c r="N24" s="34">
        <v>0</v>
      </c>
      <c r="O24" s="34">
        <v>0</v>
      </c>
      <c r="P24" s="48">
        <f t="shared" si="1"/>
        <v>0</v>
      </c>
      <c r="Q24" s="49"/>
      <c r="R24" s="52">
        <f t="shared" si="2"/>
        <v>1</v>
      </c>
      <c r="S24" s="53" t="str">
        <f t="shared" si="3"/>
        <v/>
      </c>
      <c r="T24" s="21"/>
    </row>
    <row r="25" spans="1:20" ht="48" customHeight="1" thickBot="1">
      <c r="A25" s="121" t="s">
        <v>71</v>
      </c>
      <c r="B25" s="206" t="str">
        <f>'FORM SQ.5 ROSSA QUALIF 5-6'!B25</f>
        <v>MICHELIS GIACOMO</v>
      </c>
      <c r="C25" s="207"/>
      <c r="D25" s="207"/>
      <c r="E25" s="295"/>
      <c r="F25" s="34">
        <v>0</v>
      </c>
      <c r="G25" s="34">
        <v>0</v>
      </c>
      <c r="H25" s="48">
        <f t="shared" si="0"/>
        <v>10</v>
      </c>
      <c r="I25" s="49"/>
      <c r="J25" s="296" t="str">
        <f>'FORM SQ 6 BLU QUALIF 5-6'!B25</f>
        <v>ESPOSITO ANDREA</v>
      </c>
      <c r="K25" s="297"/>
      <c r="L25" s="297"/>
      <c r="M25" s="298"/>
      <c r="N25" s="34">
        <v>4</v>
      </c>
      <c r="O25" s="34">
        <v>10</v>
      </c>
      <c r="P25" s="48">
        <f t="shared" si="1"/>
        <v>0</v>
      </c>
      <c r="Q25" s="49"/>
      <c r="R25" s="52" t="str">
        <f t="shared" si="2"/>
        <v/>
      </c>
      <c r="S25" s="53">
        <f t="shared" si="3"/>
        <v>1</v>
      </c>
      <c r="T25" s="21"/>
    </row>
    <row r="26" spans="1:20" ht="48" customHeight="1" thickBot="1">
      <c r="A26" s="121" t="s">
        <v>72</v>
      </c>
      <c r="B26" s="206" t="str">
        <f>'FORM SQ.5 ROSSA QUALIF 5-6'!B26</f>
        <v>CARCEA MARCO</v>
      </c>
      <c r="C26" s="207"/>
      <c r="D26" s="207"/>
      <c r="E26" s="295"/>
      <c r="F26" s="34">
        <v>5</v>
      </c>
      <c r="G26" s="34">
        <v>6</v>
      </c>
      <c r="H26" s="48">
        <f t="shared" si="0"/>
        <v>0</v>
      </c>
      <c r="I26" s="49"/>
      <c r="J26" s="296" t="str">
        <f>'FORM SQ 6 BLU QUALIF 5-6'!B26</f>
        <v>DE LUCIA EMANUELE</v>
      </c>
      <c r="K26" s="297"/>
      <c r="L26" s="297"/>
      <c r="M26" s="298"/>
      <c r="N26" s="34">
        <v>0</v>
      </c>
      <c r="O26" s="34">
        <v>0</v>
      </c>
      <c r="P26" s="48">
        <f t="shared" si="1"/>
        <v>6</v>
      </c>
      <c r="Q26" s="49"/>
      <c r="R26" s="52">
        <f t="shared" si="2"/>
        <v>1</v>
      </c>
      <c r="S26" s="53" t="str">
        <f t="shared" si="3"/>
        <v/>
      </c>
      <c r="T26" s="21"/>
    </row>
    <row r="27" spans="1:20" ht="48" customHeight="1" thickBot="1">
      <c r="A27" s="121" t="s">
        <v>73</v>
      </c>
      <c r="B27" s="206" t="str">
        <f>'FORM SQ.5 ROSSA QUALIF 5-6'!B27</f>
        <v>GERARD MORGANE</v>
      </c>
      <c r="C27" s="207"/>
      <c r="D27" s="207"/>
      <c r="E27" s="295"/>
      <c r="F27" s="34">
        <v>0</v>
      </c>
      <c r="G27" s="34">
        <v>0</v>
      </c>
      <c r="H27" s="48">
        <f t="shared" si="0"/>
        <v>2</v>
      </c>
      <c r="I27" s="49" t="str">
        <f>IF(F27&lt;3,"",IF(F27=5,"TO",IF(F27=4,"S",IF(F27=3,IF(N27=1,"PP","PO")))))</f>
        <v/>
      </c>
      <c r="J27" s="296" t="str">
        <f>'FORM SQ 6 BLU QUALIF 5-6'!B27</f>
        <v>CAPANO RITA</v>
      </c>
      <c r="K27" s="297"/>
      <c r="L27" s="297"/>
      <c r="M27" s="298"/>
      <c r="N27" s="34">
        <v>5</v>
      </c>
      <c r="O27" s="34">
        <v>2</v>
      </c>
      <c r="P27" s="48">
        <f t="shared" si="1"/>
        <v>0</v>
      </c>
      <c r="Q27" s="49" t="str">
        <f>IF(N27&lt;3,"",IF(N27=5,"TO",IF(N27=4,"S",IF(N27=3,IF(F27=1,"PP","PO")))))</f>
        <v>TO</v>
      </c>
      <c r="R27" s="52" t="str">
        <f t="shared" si="2"/>
        <v/>
      </c>
      <c r="S27" s="53">
        <f t="shared" si="3"/>
        <v>1</v>
      </c>
      <c r="T27" s="21"/>
    </row>
    <row r="28" spans="1:20" ht="48" customHeight="1" thickBot="1">
      <c r="A28" s="121" t="s">
        <v>74</v>
      </c>
      <c r="B28" s="206" t="str">
        <f>'FORM SQ.5 ROSSA QUALIF 5-6'!B28</f>
        <v>LA MACCHIA MARTINA</v>
      </c>
      <c r="C28" s="207"/>
      <c r="D28" s="207"/>
      <c r="E28" s="295"/>
      <c r="F28" s="34">
        <v>0</v>
      </c>
      <c r="G28" s="34">
        <v>0</v>
      </c>
      <c r="H28" s="48">
        <f t="shared" si="0"/>
        <v>6</v>
      </c>
      <c r="I28" s="49" t="str">
        <f>IF(F28&lt;3,"",IF(F28=5,"TO",IF(F28=4,"S",IF(F28=3,IF(N28=1,"PP","PO")))))</f>
        <v/>
      </c>
      <c r="J28" s="296" t="str">
        <f>'FORM SQ 6 BLU QUALIF 5-6'!B28</f>
        <v>SUCCOIA IVANA</v>
      </c>
      <c r="K28" s="297"/>
      <c r="L28" s="297"/>
      <c r="M28" s="298"/>
      <c r="N28" s="34">
        <v>5</v>
      </c>
      <c r="O28" s="34">
        <v>6</v>
      </c>
      <c r="P28" s="48">
        <f t="shared" si="1"/>
        <v>0</v>
      </c>
      <c r="Q28" s="49" t="str">
        <f>IF(N28&lt;3,"",IF(N28=5,"TO",IF(N28=4,"S",IF(N28=3,IF(F28=1,"PP","PO")))))</f>
        <v>TO</v>
      </c>
      <c r="R28" s="52" t="str">
        <f t="shared" si="2"/>
        <v/>
      </c>
      <c r="S28" s="53">
        <f t="shared" si="3"/>
        <v>1</v>
      </c>
      <c r="T28" s="21"/>
    </row>
    <row r="29" spans="1:20" ht="24" customHeight="1" thickBot="1">
      <c r="A29" s="54"/>
      <c r="B29" s="55"/>
      <c r="C29" s="55"/>
      <c r="D29" s="55"/>
      <c r="E29" s="55"/>
      <c r="F29" s="56" t="s">
        <v>8</v>
      </c>
      <c r="G29" s="56" t="s">
        <v>9</v>
      </c>
      <c r="H29" s="56" t="s">
        <v>10</v>
      </c>
      <c r="I29" s="56" t="s">
        <v>11</v>
      </c>
      <c r="J29" s="55"/>
      <c r="K29" s="55"/>
      <c r="L29" s="55"/>
      <c r="M29" s="55"/>
      <c r="N29" s="56" t="s">
        <v>8</v>
      </c>
      <c r="O29" s="56" t="s">
        <v>9</v>
      </c>
      <c r="P29" s="56" t="s">
        <v>10</v>
      </c>
      <c r="Q29" s="56" t="s">
        <v>11</v>
      </c>
      <c r="R29" s="55"/>
      <c r="S29" s="57"/>
      <c r="T29" s="21"/>
    </row>
    <row r="30" spans="1:20" ht="33" customHeight="1" thickBot="1">
      <c r="A30" s="299" t="s">
        <v>7</v>
      </c>
      <c r="B30" s="300"/>
      <c r="C30" s="300"/>
      <c r="D30" s="300"/>
      <c r="E30" s="300"/>
      <c r="F30" s="34">
        <f>SUM(F19:F28)</f>
        <v>15</v>
      </c>
      <c r="G30" s="34">
        <f>SUM(G19:G28)</f>
        <v>8</v>
      </c>
      <c r="H30" s="168">
        <f>SUM(H19:H28)</f>
        <v>42</v>
      </c>
      <c r="I30" s="170">
        <f>SUM(R19:R28)</f>
        <v>3</v>
      </c>
      <c r="J30" s="301" t="s">
        <v>7</v>
      </c>
      <c r="K30" s="300"/>
      <c r="L30" s="300"/>
      <c r="M30" s="302"/>
      <c r="N30" s="34">
        <f>SUM(N19:N28)</f>
        <v>32</v>
      </c>
      <c r="O30" s="34">
        <f>SUM(O19:O28)</f>
        <v>42</v>
      </c>
      <c r="P30" s="168">
        <f>SUM(P19:P28)</f>
        <v>8</v>
      </c>
      <c r="Q30" s="169">
        <f>SUM(S19:S28)</f>
        <v>7</v>
      </c>
      <c r="R30" s="52"/>
      <c r="S30" s="53"/>
      <c r="T30" s="21"/>
    </row>
    <row r="31" spans="1:20">
      <c r="A31" s="58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244">
        <f>SUM(R19:R28)</f>
        <v>3</v>
      </c>
      <c r="S31" s="244">
        <f>SUM(S19:S28)</f>
        <v>7</v>
      </c>
      <c r="T31" s="21"/>
    </row>
    <row r="32" spans="1:20" ht="18">
      <c r="A32" s="59"/>
      <c r="B32" s="26"/>
      <c r="C32" s="26"/>
      <c r="D32" s="247" t="str">
        <f>IF(R31=S31,"",IF(R31&gt;S31,B15,J15))</f>
        <v>CAMPANIA</v>
      </c>
      <c r="E32" s="248"/>
      <c r="F32" s="248"/>
      <c r="G32" s="248"/>
      <c r="H32" s="248"/>
      <c r="I32" s="248"/>
      <c r="J32" s="248"/>
      <c r="K32" s="248"/>
      <c r="L32" s="248"/>
      <c r="M32" s="22"/>
      <c r="N32" s="22"/>
      <c r="O32" s="22"/>
      <c r="P32" s="22"/>
      <c r="Q32" s="60"/>
      <c r="R32" s="245"/>
      <c r="S32" s="245"/>
      <c r="T32" s="21"/>
    </row>
    <row r="33" spans="1:20" ht="18">
      <c r="A33" s="59"/>
      <c r="B33" s="26"/>
      <c r="C33" s="26"/>
      <c r="D33" s="248"/>
      <c r="E33" s="248"/>
      <c r="F33" s="248"/>
      <c r="G33" s="248"/>
      <c r="H33" s="248"/>
      <c r="I33" s="248"/>
      <c r="J33" s="248"/>
      <c r="K33" s="248"/>
      <c r="L33" s="248"/>
      <c r="M33" s="22"/>
      <c r="N33" s="22"/>
      <c r="O33" s="22"/>
      <c r="P33" s="22"/>
      <c r="Q33" s="60"/>
      <c r="R33" s="245"/>
      <c r="S33" s="245"/>
      <c r="T33" s="21"/>
    </row>
    <row r="34" spans="1:20" ht="13.5" thickBo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46"/>
      <c r="S34" s="246"/>
      <c r="T34" s="21"/>
    </row>
    <row r="36" spans="1:20">
      <c r="K36" s="64"/>
      <c r="L36" s="64"/>
      <c r="M36" s="64"/>
      <c r="N36" s="64"/>
      <c r="O36" s="64"/>
    </row>
    <row r="38" spans="1:20" ht="27.75">
      <c r="J38" s="35"/>
    </row>
    <row r="39" spans="1:20">
      <c r="J39" s="30"/>
    </row>
    <row r="40" spans="1:20" ht="20.25">
      <c r="F40" s="30"/>
      <c r="G40" s="30"/>
      <c r="J40" s="36"/>
    </row>
    <row r="41" spans="1:20" ht="21" customHeight="1">
      <c r="F41" s="30"/>
      <c r="G41" s="30"/>
      <c r="J41" s="30"/>
    </row>
    <row r="42" spans="1:20" ht="20.25">
      <c r="J42" s="37"/>
    </row>
  </sheetData>
  <mergeCells count="53">
    <mergeCell ref="J25:M25"/>
    <mergeCell ref="B20:E20"/>
    <mergeCell ref="J20:M20"/>
    <mergeCell ref="B21:E21"/>
    <mergeCell ref="J21:M21"/>
    <mergeCell ref="B23:E23"/>
    <mergeCell ref="J23:M23"/>
    <mergeCell ref="R31:R34"/>
    <mergeCell ref="S31:S34"/>
    <mergeCell ref="D32:L33"/>
    <mergeCell ref="B22:E22"/>
    <mergeCell ref="J22:M22"/>
    <mergeCell ref="B26:E26"/>
    <mergeCell ref="A30:E30"/>
    <mergeCell ref="J30:M30"/>
    <mergeCell ref="J28:M28"/>
    <mergeCell ref="J26:M26"/>
    <mergeCell ref="B27:E27"/>
    <mergeCell ref="J27:M27"/>
    <mergeCell ref="B28:E28"/>
    <mergeCell ref="B24:E24"/>
    <mergeCell ref="B25:E25"/>
    <mergeCell ref="J24:M24"/>
    <mergeCell ref="B19:E19"/>
    <mergeCell ref="J19:M19"/>
    <mergeCell ref="J17:M18"/>
    <mergeCell ref="N17:N18"/>
    <mergeCell ref="O17:O18"/>
    <mergeCell ref="P17:P18"/>
    <mergeCell ref="J15:L16"/>
    <mergeCell ref="M15:M16"/>
    <mergeCell ref="N15:Q16"/>
    <mergeCell ref="R15:S16"/>
    <mergeCell ref="Q17:Q18"/>
    <mergeCell ref="R17:R18"/>
    <mergeCell ref="S17:S18"/>
    <mergeCell ref="A15:A18"/>
    <mergeCell ref="B15:D16"/>
    <mergeCell ref="E15:E16"/>
    <mergeCell ref="F15:I16"/>
    <mergeCell ref="B17:E18"/>
    <mergeCell ref="F17:F18"/>
    <mergeCell ref="G17:G18"/>
    <mergeCell ref="H17:H18"/>
    <mergeCell ref="I17:I18"/>
    <mergeCell ref="A12:F12"/>
    <mergeCell ref="G12:S12"/>
    <mergeCell ref="A13:B13"/>
    <mergeCell ref="C13:S13"/>
    <mergeCell ref="B14:D14"/>
    <mergeCell ref="F14:I14"/>
    <mergeCell ref="J14:L14"/>
    <mergeCell ref="N14:S14"/>
  </mergeCells>
  <phoneticPr fontId="31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8:D41"/>
  <sheetViews>
    <sheetView topLeftCell="A27" workbookViewId="0">
      <selection activeCell="B28" sqref="B28"/>
    </sheetView>
  </sheetViews>
  <sheetFormatPr defaultRowHeight="12.75"/>
  <cols>
    <col min="1" max="1" width="25.140625" style="97" customWidth="1"/>
    <col min="2" max="2" width="90.85546875" style="97" customWidth="1"/>
    <col min="3" max="3" width="32.5703125" style="97" customWidth="1"/>
    <col min="4" max="16384" width="9.140625" style="97"/>
  </cols>
  <sheetData>
    <row r="8" spans="1:4" ht="13.5" thickBot="1"/>
    <row r="9" spans="1:4" ht="12.75" customHeight="1">
      <c r="A9" s="227" t="s">
        <v>64</v>
      </c>
      <c r="B9" s="228"/>
      <c r="C9" s="229"/>
      <c r="D9" s="98"/>
    </row>
    <row r="10" spans="1:4" s="98" customFormat="1">
      <c r="A10" s="230"/>
      <c r="B10" s="231"/>
      <c r="C10" s="232"/>
      <c r="D10" s="99"/>
    </row>
    <row r="11" spans="1:4">
      <c r="A11" s="230"/>
      <c r="B11" s="231"/>
      <c r="C11" s="232"/>
      <c r="D11" s="99"/>
    </row>
    <row r="12" spans="1:4" ht="34.5" customHeight="1" thickBot="1">
      <c r="A12" s="233"/>
      <c r="B12" s="234"/>
      <c r="C12" s="235"/>
      <c r="D12" s="99"/>
    </row>
    <row r="13" spans="1:4" ht="35.25" customHeight="1" thickBot="1">
      <c r="A13" s="236" t="s">
        <v>23</v>
      </c>
      <c r="B13" s="237"/>
      <c r="C13" s="100" t="s">
        <v>26</v>
      </c>
      <c r="D13" s="99"/>
    </row>
    <row r="14" spans="1:4" s="98" customFormat="1" ht="57" customHeight="1" thickBot="1">
      <c r="A14" s="65" t="s">
        <v>47</v>
      </c>
      <c r="B14" s="101" t="str">
        <f>'TAB 8 SQ'!E24</f>
        <v>LAZIO</v>
      </c>
      <c r="C14" s="102" t="s">
        <v>25</v>
      </c>
      <c r="D14" s="99"/>
    </row>
    <row r="15" spans="1:4" ht="15.95" customHeight="1">
      <c r="A15" s="224" t="s">
        <v>2</v>
      </c>
      <c r="B15" s="238" t="s">
        <v>24</v>
      </c>
      <c r="C15" s="241">
        <f>'TAB 8 SQ'!G24</f>
        <v>0</v>
      </c>
      <c r="D15" s="98"/>
    </row>
    <row r="16" spans="1:4" ht="14.1" customHeight="1">
      <c r="A16" s="225"/>
      <c r="B16" s="239"/>
      <c r="C16" s="242"/>
      <c r="D16" s="98"/>
    </row>
    <row r="17" spans="1:4" ht="12.95" customHeight="1">
      <c r="A17" s="225"/>
      <c r="B17" s="239"/>
      <c r="C17" s="242"/>
      <c r="D17" s="98"/>
    </row>
    <row r="18" spans="1:4" ht="12.95" customHeight="1" thickBot="1">
      <c r="A18" s="226"/>
      <c r="B18" s="240"/>
      <c r="C18" s="243"/>
      <c r="D18" s="98"/>
    </row>
    <row r="19" spans="1:4" ht="48" customHeight="1" thickBot="1">
      <c r="A19" s="103" t="s">
        <v>65</v>
      </c>
      <c r="B19" s="104" t="s">
        <v>148</v>
      </c>
      <c r="C19" s="105">
        <f>C15</f>
        <v>0</v>
      </c>
      <c r="D19" s="98"/>
    </row>
    <row r="20" spans="1:4" ht="48" customHeight="1" thickBot="1">
      <c r="A20" s="106" t="s">
        <v>66</v>
      </c>
      <c r="B20" s="104" t="s">
        <v>159</v>
      </c>
      <c r="C20" s="105">
        <f>C15</f>
        <v>0</v>
      </c>
      <c r="D20" s="98"/>
    </row>
    <row r="21" spans="1:4" ht="48" customHeight="1" thickBot="1">
      <c r="A21" s="106" t="s">
        <v>75</v>
      </c>
      <c r="B21" s="104" t="s">
        <v>161</v>
      </c>
      <c r="C21" s="105">
        <f>C19</f>
        <v>0</v>
      </c>
      <c r="D21" s="98"/>
    </row>
    <row r="22" spans="1:4" ht="48" customHeight="1" thickBot="1">
      <c r="A22" s="106" t="s">
        <v>68</v>
      </c>
      <c r="B22" s="104" t="s">
        <v>150</v>
      </c>
      <c r="C22" s="105">
        <f>C21</f>
        <v>0</v>
      </c>
      <c r="D22" s="98"/>
    </row>
    <row r="23" spans="1:4" ht="48" customHeight="1" thickBot="1">
      <c r="A23" s="106" t="s">
        <v>69</v>
      </c>
      <c r="B23" s="104" t="s">
        <v>160</v>
      </c>
      <c r="C23" s="105">
        <f t="shared" ref="C23:C24" si="0">C22</f>
        <v>0</v>
      </c>
      <c r="D23" s="98"/>
    </row>
    <row r="24" spans="1:4" ht="48" customHeight="1" thickBot="1">
      <c r="A24" s="106" t="s">
        <v>70</v>
      </c>
      <c r="B24" s="104" t="s">
        <v>154</v>
      </c>
      <c r="C24" s="105">
        <f t="shared" si="0"/>
        <v>0</v>
      </c>
      <c r="D24" s="98"/>
    </row>
    <row r="25" spans="1:4" ht="48" customHeight="1" thickBot="1">
      <c r="A25" s="106" t="s">
        <v>71</v>
      </c>
      <c r="B25" s="104" t="s">
        <v>152</v>
      </c>
      <c r="C25" s="105">
        <f>C21</f>
        <v>0</v>
      </c>
      <c r="D25" s="98"/>
    </row>
    <row r="26" spans="1:4" ht="48" customHeight="1" thickBot="1">
      <c r="A26" s="106" t="s">
        <v>72</v>
      </c>
      <c r="B26" s="104" t="s">
        <v>223</v>
      </c>
      <c r="C26" s="105">
        <f>C21</f>
        <v>0</v>
      </c>
      <c r="D26" s="98"/>
    </row>
    <row r="27" spans="1:4" ht="48" customHeight="1" thickBot="1">
      <c r="A27" s="106" t="s">
        <v>73</v>
      </c>
      <c r="B27" s="104"/>
      <c r="C27" s="105">
        <f>C22</f>
        <v>0</v>
      </c>
      <c r="D27" s="98"/>
    </row>
    <row r="28" spans="1:4" ht="48" customHeight="1" thickBot="1">
      <c r="A28" s="106" t="s">
        <v>74</v>
      </c>
      <c r="B28" s="104" t="s">
        <v>224</v>
      </c>
      <c r="C28" s="105">
        <f>C27</f>
        <v>0</v>
      </c>
      <c r="D28" s="98"/>
    </row>
    <row r="29" spans="1:4" s="98" customFormat="1" ht="23.25" customHeight="1">
      <c r="A29" s="107"/>
      <c r="B29" s="107"/>
      <c r="C29" s="107"/>
    </row>
    <row r="30" spans="1:4" s="99" customFormat="1" ht="33" customHeight="1">
      <c r="A30" s="304"/>
      <c r="B30" s="304"/>
      <c r="C30" s="304"/>
    </row>
    <row r="31" spans="1:4" s="99" customFormat="1" ht="12.75" customHeight="1"/>
    <row r="32" spans="1:4" s="99" customFormat="1" ht="18" customHeight="1">
      <c r="A32" s="108"/>
      <c r="B32" s="108"/>
      <c r="C32" s="223"/>
    </row>
    <row r="33" spans="1:3" s="99" customFormat="1" ht="18" customHeight="1">
      <c r="A33" s="108"/>
      <c r="B33" s="108"/>
      <c r="C33" s="223"/>
    </row>
    <row r="34" spans="1:3" s="99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0"/>
  <sheetViews>
    <sheetView topLeftCell="A19" zoomScale="80" zoomScaleNormal="80" workbookViewId="0">
      <selection activeCell="E25" sqref="E25:H25"/>
    </sheetView>
  </sheetViews>
  <sheetFormatPr defaultColWidth="22.5703125" defaultRowHeight="12.75"/>
  <cols>
    <col min="1" max="1" width="22.5703125" style="97" customWidth="1"/>
    <col min="2" max="2" width="9" style="97" customWidth="1"/>
    <col min="3" max="4" width="9.28515625" style="97" customWidth="1"/>
    <col min="5" max="8" width="22.5703125" customWidth="1"/>
    <col min="9" max="9" width="32.5703125" customWidth="1"/>
  </cols>
  <sheetData>
    <row r="6" spans="1:10">
      <c r="A6" s="159"/>
      <c r="B6" s="159"/>
      <c r="C6" s="159"/>
      <c r="D6" s="159"/>
      <c r="E6" s="30"/>
      <c r="F6" s="30"/>
      <c r="G6" s="30"/>
      <c r="H6" s="30"/>
      <c r="I6" s="30"/>
    </row>
    <row r="7" spans="1:10">
      <c r="A7" s="159"/>
      <c r="B7" s="159"/>
      <c r="C7" s="159"/>
      <c r="D7" s="159"/>
      <c r="E7" s="30"/>
      <c r="F7" s="30"/>
      <c r="G7" s="30"/>
      <c r="H7" s="30"/>
      <c r="I7" s="30"/>
    </row>
    <row r="8" spans="1:10">
      <c r="A8" s="159"/>
      <c r="B8" s="159"/>
      <c r="C8" s="159"/>
      <c r="D8" s="159"/>
      <c r="E8" s="30"/>
      <c r="F8" s="30"/>
      <c r="G8" s="30"/>
      <c r="H8" s="30"/>
      <c r="I8" s="30"/>
    </row>
    <row r="9" spans="1:10">
      <c r="A9" s="99"/>
      <c r="B9" s="99"/>
      <c r="C9" s="99"/>
      <c r="D9" s="99"/>
      <c r="E9" s="22"/>
      <c r="F9" s="22"/>
      <c r="G9" s="22"/>
      <c r="H9" s="22"/>
      <c r="I9" s="22"/>
      <c r="J9" s="21"/>
    </row>
    <row r="10" spans="1:10" s="21" customFormat="1" ht="13.5">
      <c r="A10" s="160"/>
      <c r="B10" s="160"/>
      <c r="C10" s="160"/>
      <c r="D10" s="160"/>
      <c r="E10" s="31"/>
      <c r="F10" s="31"/>
      <c r="G10" s="31"/>
      <c r="H10" s="31"/>
      <c r="I10" s="31"/>
      <c r="J10" s="22"/>
    </row>
    <row r="11" spans="1:10" ht="16.5" thickBot="1">
      <c r="A11" s="32"/>
      <c r="B11" s="32"/>
      <c r="C11" s="32"/>
      <c r="D11" s="32"/>
      <c r="E11" s="33"/>
      <c r="F11" s="33"/>
      <c r="G11" s="33"/>
      <c r="H11" s="33"/>
      <c r="I11" s="33"/>
      <c r="J11" s="22"/>
    </row>
    <row r="12" spans="1:10" ht="34.5" customHeight="1" thickBot="1">
      <c r="A12" s="175" t="s">
        <v>101</v>
      </c>
      <c r="B12" s="176"/>
      <c r="C12" s="176"/>
      <c r="D12" s="176"/>
      <c r="E12" s="177"/>
      <c r="F12" s="177"/>
      <c r="G12" s="177"/>
      <c r="H12" s="177"/>
      <c r="I12" s="178"/>
      <c r="J12" s="22"/>
    </row>
    <row r="13" spans="1:10" ht="35.25" customHeight="1" thickBot="1">
      <c r="A13" s="179" t="s">
        <v>104</v>
      </c>
      <c r="B13" s="180"/>
      <c r="C13" s="180"/>
      <c r="D13" s="180"/>
      <c r="E13" s="180"/>
      <c r="F13" s="180"/>
      <c r="G13" s="180"/>
      <c r="H13" s="180"/>
      <c r="I13" s="181"/>
      <c r="J13" s="22"/>
    </row>
    <row r="14" spans="1:10" s="21" customFormat="1" ht="57" customHeight="1" thickBot="1">
      <c r="A14" s="161" t="s">
        <v>0</v>
      </c>
      <c r="B14" s="211" t="s">
        <v>95</v>
      </c>
      <c r="C14" s="212"/>
      <c r="D14" s="212"/>
      <c r="E14" s="212"/>
      <c r="F14" s="212"/>
      <c r="G14" s="212"/>
      <c r="H14" s="212"/>
      <c r="I14" s="213"/>
      <c r="J14" s="22"/>
    </row>
    <row r="15" spans="1:10" s="21" customFormat="1" ht="26.25" customHeight="1" thickBot="1">
      <c r="A15" s="163"/>
      <c r="B15" s="197" t="s">
        <v>103</v>
      </c>
      <c r="C15" s="198"/>
      <c r="D15" s="199"/>
      <c r="E15" s="214" t="s">
        <v>108</v>
      </c>
      <c r="F15" s="215"/>
      <c r="G15" s="215"/>
      <c r="H15" s="215"/>
      <c r="I15" s="216"/>
      <c r="J15" s="22"/>
    </row>
    <row r="16" spans="1:10" s="21" customFormat="1" ht="36.75" customHeight="1" thickBot="1">
      <c r="A16" s="163"/>
      <c r="B16" s="200"/>
      <c r="C16" s="201"/>
      <c r="D16" s="202"/>
      <c r="E16" s="203" t="s">
        <v>107</v>
      </c>
      <c r="F16" s="204"/>
      <c r="G16" s="204"/>
      <c r="H16" s="204"/>
      <c r="I16" s="205"/>
      <c r="J16" s="22"/>
    </row>
    <row r="17" spans="1:10" ht="15.95" customHeight="1">
      <c r="A17" s="182" t="s">
        <v>2</v>
      </c>
      <c r="B17" s="208" t="s">
        <v>36</v>
      </c>
      <c r="C17" s="208" t="s">
        <v>42</v>
      </c>
      <c r="D17" s="208" t="s">
        <v>102</v>
      </c>
      <c r="E17" s="185" t="s">
        <v>24</v>
      </c>
      <c r="F17" s="186"/>
      <c r="G17" s="186"/>
      <c r="H17" s="187"/>
      <c r="I17" s="194" t="s">
        <v>25</v>
      </c>
      <c r="J17" s="21"/>
    </row>
    <row r="18" spans="1:10" ht="14.1" customHeight="1">
      <c r="A18" s="183"/>
      <c r="B18" s="209"/>
      <c r="C18" s="209"/>
      <c r="D18" s="209"/>
      <c r="E18" s="188"/>
      <c r="F18" s="189"/>
      <c r="G18" s="189"/>
      <c r="H18" s="190"/>
      <c r="I18" s="195"/>
      <c r="J18" s="21"/>
    </row>
    <row r="19" spans="1:10" ht="12.95" customHeight="1">
      <c r="A19" s="183"/>
      <c r="B19" s="209"/>
      <c r="C19" s="209"/>
      <c r="D19" s="209"/>
      <c r="E19" s="188"/>
      <c r="F19" s="189"/>
      <c r="G19" s="189"/>
      <c r="H19" s="190"/>
      <c r="I19" s="195"/>
      <c r="J19" s="21"/>
    </row>
    <row r="20" spans="1:10" ht="12.95" customHeight="1" thickBot="1">
      <c r="A20" s="184"/>
      <c r="B20" s="210"/>
      <c r="C20" s="210"/>
      <c r="D20" s="210"/>
      <c r="E20" s="191"/>
      <c r="F20" s="192"/>
      <c r="G20" s="192"/>
      <c r="H20" s="193"/>
      <c r="I20" s="196"/>
      <c r="J20" s="21"/>
    </row>
    <row r="21" spans="1:10" ht="33" customHeight="1" thickBot="1">
      <c r="A21" s="115">
        <v>63</v>
      </c>
      <c r="B21" s="23"/>
      <c r="C21" s="23"/>
      <c r="D21" s="23"/>
      <c r="E21" s="206" t="s">
        <v>110</v>
      </c>
      <c r="F21" s="207"/>
      <c r="G21" s="207"/>
      <c r="H21" s="207"/>
      <c r="I21" s="174" t="s">
        <v>112</v>
      </c>
      <c r="J21" s="21"/>
    </row>
    <row r="22" spans="1:10" ht="33" customHeight="1" thickBot="1">
      <c r="A22" s="162">
        <v>63</v>
      </c>
      <c r="B22" s="24"/>
      <c r="C22" s="24"/>
      <c r="D22" s="24"/>
      <c r="E22" s="206" t="s">
        <v>111</v>
      </c>
      <c r="F22" s="207"/>
      <c r="G22" s="207"/>
      <c r="H22" s="207"/>
      <c r="I22" s="174" t="s">
        <v>112</v>
      </c>
      <c r="J22" s="21"/>
    </row>
    <row r="23" spans="1:10" ht="33" customHeight="1" thickBot="1">
      <c r="A23" s="162">
        <v>60</v>
      </c>
      <c r="B23" s="24"/>
      <c r="C23" s="24"/>
      <c r="D23" s="24"/>
      <c r="E23" s="206" t="s">
        <v>113</v>
      </c>
      <c r="F23" s="207"/>
      <c r="G23" s="207"/>
      <c r="H23" s="207"/>
      <c r="I23" s="174" t="s">
        <v>112</v>
      </c>
      <c r="J23" s="21"/>
    </row>
    <row r="24" spans="1:10" ht="33" customHeight="1" thickBot="1">
      <c r="A24" s="162">
        <v>55</v>
      </c>
      <c r="B24" s="24"/>
      <c r="C24" s="24"/>
      <c r="D24" s="24"/>
      <c r="E24" s="206" t="s">
        <v>114</v>
      </c>
      <c r="F24" s="207"/>
      <c r="G24" s="207"/>
      <c r="H24" s="207"/>
      <c r="I24" s="174" t="s">
        <v>112</v>
      </c>
      <c r="J24" s="21"/>
    </row>
    <row r="25" spans="1:10" ht="33" customHeight="1" thickBot="1">
      <c r="A25" s="162">
        <v>84</v>
      </c>
      <c r="B25" s="24"/>
      <c r="C25" s="24"/>
      <c r="D25" s="24"/>
      <c r="E25" s="206" t="s">
        <v>115</v>
      </c>
      <c r="F25" s="207"/>
      <c r="G25" s="207"/>
      <c r="H25" s="207"/>
      <c r="I25" s="174" t="s">
        <v>112</v>
      </c>
      <c r="J25" s="21"/>
    </row>
    <row r="26" spans="1:10" ht="33" customHeight="1" thickBot="1">
      <c r="A26" s="162">
        <v>74</v>
      </c>
      <c r="B26" s="24"/>
      <c r="C26" s="24"/>
      <c r="D26" s="24"/>
      <c r="E26" s="206" t="s">
        <v>116</v>
      </c>
      <c r="F26" s="207"/>
      <c r="G26" s="207"/>
      <c r="H26" s="207"/>
      <c r="I26" s="174" t="s">
        <v>112</v>
      </c>
      <c r="J26" s="21"/>
    </row>
    <row r="27" spans="1:10" ht="33" customHeight="1" thickBot="1">
      <c r="A27" s="162">
        <v>66</v>
      </c>
      <c r="B27" s="24"/>
      <c r="C27" s="24"/>
      <c r="D27" s="24"/>
      <c r="E27" s="206" t="s">
        <v>117</v>
      </c>
      <c r="F27" s="207"/>
      <c r="G27" s="207"/>
      <c r="H27" s="207"/>
      <c r="I27" s="174" t="s">
        <v>112</v>
      </c>
      <c r="J27" s="21"/>
    </row>
    <row r="28" spans="1:10" ht="33" customHeight="1" thickBot="1">
      <c r="A28" s="162">
        <v>55</v>
      </c>
      <c r="B28" s="24"/>
      <c r="C28" s="24"/>
      <c r="D28" s="24"/>
      <c r="E28" s="206" t="s">
        <v>118</v>
      </c>
      <c r="F28" s="207"/>
      <c r="G28" s="207"/>
      <c r="H28" s="207"/>
      <c r="I28" s="174" t="s">
        <v>112</v>
      </c>
      <c r="J28" s="21"/>
    </row>
    <row r="29" spans="1:10" ht="33" customHeight="1" thickBot="1">
      <c r="A29" s="162">
        <v>66</v>
      </c>
      <c r="B29" s="24"/>
      <c r="C29" s="24"/>
      <c r="D29" s="24"/>
      <c r="E29" s="206" t="s">
        <v>119</v>
      </c>
      <c r="F29" s="207"/>
      <c r="G29" s="207"/>
      <c r="H29" s="207"/>
      <c r="I29" s="174" t="s">
        <v>112</v>
      </c>
      <c r="J29" s="21"/>
    </row>
    <row r="30" spans="1:10" ht="33" customHeight="1" thickBot="1">
      <c r="A30" s="115">
        <v>100</v>
      </c>
      <c r="B30" s="23"/>
      <c r="C30" s="23"/>
      <c r="D30" s="23"/>
      <c r="E30" s="206" t="s">
        <v>120</v>
      </c>
      <c r="F30" s="207"/>
      <c r="G30" s="207"/>
      <c r="H30" s="207"/>
      <c r="I30" s="174" t="s">
        <v>112</v>
      </c>
      <c r="J30" s="21"/>
    </row>
    <row r="31" spans="1:10" s="21" customFormat="1" ht="33" customHeight="1" thickBot="1">
      <c r="A31" s="115">
        <v>74</v>
      </c>
      <c r="B31" s="23"/>
      <c r="C31" s="23"/>
      <c r="D31" s="23"/>
      <c r="E31" s="206" t="s">
        <v>121</v>
      </c>
      <c r="F31" s="207"/>
      <c r="G31" s="207"/>
      <c r="H31" s="207"/>
      <c r="I31" s="174" t="s">
        <v>112</v>
      </c>
    </row>
    <row r="32" spans="1:10" s="22" customFormat="1" ht="33" customHeight="1" thickBot="1">
      <c r="A32" s="115"/>
      <c r="B32" s="103"/>
      <c r="C32" s="103"/>
      <c r="D32" s="103"/>
      <c r="E32" s="206"/>
      <c r="F32" s="207"/>
      <c r="G32" s="207"/>
      <c r="H32" s="207"/>
      <c r="I32" s="174"/>
    </row>
    <row r="33" spans="1:9" s="22" customFormat="1" ht="33" customHeight="1" thickBot="1">
      <c r="A33" s="115"/>
      <c r="B33" s="103"/>
      <c r="C33" s="103"/>
      <c r="D33" s="103"/>
      <c r="E33" s="206"/>
      <c r="F33" s="207"/>
      <c r="G33" s="207"/>
      <c r="H33" s="207"/>
      <c r="I33" s="174"/>
    </row>
    <row r="34" spans="1:9" s="22" customFormat="1" ht="33.75" customHeight="1" thickBot="1">
      <c r="A34" s="115"/>
      <c r="B34" s="103"/>
      <c r="C34" s="103"/>
      <c r="D34" s="103"/>
      <c r="E34" s="206"/>
      <c r="F34" s="207"/>
      <c r="G34" s="207"/>
      <c r="H34" s="207"/>
      <c r="I34" s="51"/>
    </row>
    <row r="35" spans="1:9" s="22" customFormat="1" ht="33.75" customHeight="1" thickBot="1">
      <c r="A35" s="115"/>
      <c r="B35" s="103"/>
      <c r="C35" s="103"/>
      <c r="D35" s="103"/>
      <c r="E35" s="206"/>
      <c r="F35" s="207"/>
      <c r="G35" s="207"/>
      <c r="H35" s="207"/>
      <c r="I35" s="51"/>
    </row>
    <row r="36" spans="1:9" s="22" customFormat="1" ht="33.75" customHeight="1" thickBot="1">
      <c r="A36" s="115"/>
      <c r="B36" s="103"/>
      <c r="C36" s="103"/>
      <c r="D36" s="103"/>
      <c r="E36" s="206"/>
      <c r="F36" s="207"/>
      <c r="G36" s="207"/>
      <c r="H36" s="207"/>
      <c r="I36" s="51"/>
    </row>
    <row r="37" spans="1:9" ht="33.75" customHeight="1" thickBot="1">
      <c r="A37" s="115"/>
      <c r="B37" s="103"/>
      <c r="C37" s="103"/>
      <c r="D37" s="103"/>
      <c r="E37" s="206"/>
      <c r="F37" s="207"/>
      <c r="G37" s="207"/>
      <c r="H37" s="207"/>
      <c r="I37" s="51"/>
    </row>
    <row r="38" spans="1:9" ht="33.75" customHeight="1" thickBot="1">
      <c r="A38" s="115"/>
      <c r="B38" s="103"/>
      <c r="C38" s="103"/>
      <c r="D38" s="103"/>
      <c r="E38" s="206"/>
      <c r="F38" s="207"/>
      <c r="G38" s="207"/>
      <c r="H38" s="207"/>
      <c r="I38" s="51"/>
    </row>
    <row r="39" spans="1:9" ht="33.75" customHeight="1" thickBot="1">
      <c r="A39" s="115"/>
      <c r="B39" s="103"/>
      <c r="C39" s="103"/>
      <c r="D39" s="103"/>
      <c r="E39" s="206"/>
      <c r="F39" s="207"/>
      <c r="G39" s="207"/>
      <c r="H39" s="207"/>
      <c r="I39" s="51"/>
    </row>
    <row r="40" spans="1:9" ht="33.75" customHeight="1" thickBot="1">
      <c r="A40" s="115"/>
      <c r="B40" s="103"/>
      <c r="C40" s="103"/>
      <c r="D40" s="103"/>
      <c r="E40" s="206"/>
      <c r="F40" s="207"/>
      <c r="G40" s="207"/>
      <c r="H40" s="207"/>
      <c r="I40" s="51"/>
    </row>
    <row r="41" spans="1:9" ht="33.75" customHeight="1" thickBot="1">
      <c r="A41" s="115"/>
      <c r="B41" s="103"/>
      <c r="C41" s="103"/>
      <c r="D41" s="103"/>
      <c r="E41" s="206"/>
      <c r="F41" s="207"/>
      <c r="G41" s="207"/>
      <c r="H41" s="207"/>
      <c r="I41" s="51"/>
    </row>
    <row r="42" spans="1:9" ht="33.75" customHeight="1" thickBot="1">
      <c r="A42" s="115"/>
      <c r="B42" s="103"/>
      <c r="C42" s="103"/>
      <c r="D42" s="103"/>
      <c r="E42" s="206"/>
      <c r="F42" s="207"/>
      <c r="G42" s="207"/>
      <c r="H42" s="207"/>
      <c r="I42" s="51"/>
    </row>
    <row r="43" spans="1:9" ht="33.75" customHeight="1" thickBot="1">
      <c r="A43" s="115"/>
      <c r="B43" s="103"/>
      <c r="C43" s="103"/>
      <c r="D43" s="103"/>
      <c r="E43" s="206"/>
      <c r="F43" s="207"/>
      <c r="G43" s="207"/>
      <c r="H43" s="207"/>
      <c r="I43" s="51"/>
    </row>
    <row r="44" spans="1:9" ht="33.75" customHeight="1" thickBot="1">
      <c r="A44" s="115"/>
      <c r="B44" s="103"/>
      <c r="C44" s="103"/>
      <c r="D44" s="103"/>
      <c r="E44" s="206"/>
      <c r="F44" s="207"/>
      <c r="G44" s="207"/>
      <c r="H44" s="207"/>
      <c r="I44" s="51"/>
    </row>
    <row r="45" spans="1:9" ht="33.75" customHeight="1" thickBot="1">
      <c r="A45" s="115"/>
      <c r="B45" s="103"/>
      <c r="C45" s="103"/>
      <c r="D45" s="103"/>
      <c r="E45" s="206"/>
      <c r="F45" s="207"/>
      <c r="G45" s="207"/>
      <c r="H45" s="207"/>
      <c r="I45" s="51"/>
    </row>
    <row r="46" spans="1:9" ht="33.75" customHeight="1" thickBot="1">
      <c r="A46" s="115"/>
      <c r="B46" s="103"/>
      <c r="C46" s="103"/>
      <c r="D46" s="103"/>
      <c r="E46" s="206"/>
      <c r="F46" s="207"/>
      <c r="G46" s="207"/>
      <c r="H46" s="207"/>
      <c r="I46" s="51"/>
    </row>
    <row r="47" spans="1:9" ht="33.75" customHeight="1" thickBot="1">
      <c r="A47" s="115"/>
      <c r="B47" s="103"/>
      <c r="C47" s="103"/>
      <c r="D47" s="103"/>
      <c r="E47" s="206"/>
      <c r="F47" s="207"/>
      <c r="G47" s="207"/>
      <c r="H47" s="207"/>
      <c r="I47" s="51"/>
    </row>
    <row r="48" spans="1:9" ht="33.75" customHeight="1" thickBot="1">
      <c r="A48" s="115"/>
      <c r="B48" s="103"/>
      <c r="C48" s="103"/>
      <c r="D48" s="103"/>
      <c r="E48" s="206"/>
      <c r="F48" s="207"/>
      <c r="G48" s="207"/>
      <c r="H48" s="207"/>
      <c r="I48" s="51"/>
    </row>
    <row r="49" spans="1:9" ht="33.75" customHeight="1" thickBot="1">
      <c r="A49" s="115"/>
      <c r="B49" s="103"/>
      <c r="C49" s="103"/>
      <c r="D49" s="103"/>
      <c r="E49" s="206"/>
      <c r="F49" s="207"/>
      <c r="G49" s="207"/>
      <c r="H49" s="207"/>
      <c r="I49" s="51"/>
    </row>
    <row r="50" spans="1:9" ht="27" thickBot="1">
      <c r="A50" s="115"/>
      <c r="B50" s="103"/>
      <c r="C50" s="103"/>
      <c r="D50" s="103"/>
      <c r="E50" s="206"/>
      <c r="F50" s="207"/>
      <c r="G50" s="207"/>
      <c r="H50" s="207"/>
      <c r="I50" s="51"/>
    </row>
  </sheetData>
  <mergeCells count="42">
    <mergeCell ref="E49:H49"/>
    <mergeCell ref="E50:H50"/>
    <mergeCell ref="E44:H44"/>
    <mergeCell ref="E45:H45"/>
    <mergeCell ref="E46:H46"/>
    <mergeCell ref="E47:H47"/>
    <mergeCell ref="E48:H48"/>
    <mergeCell ref="E39:H39"/>
    <mergeCell ref="E40:H40"/>
    <mergeCell ref="E41:H41"/>
    <mergeCell ref="E42:H42"/>
    <mergeCell ref="E43:H43"/>
    <mergeCell ref="E34:H34"/>
    <mergeCell ref="E35:H35"/>
    <mergeCell ref="E36:H36"/>
    <mergeCell ref="E37:H37"/>
    <mergeCell ref="E38:H38"/>
    <mergeCell ref="E23:H23"/>
    <mergeCell ref="E24:H24"/>
    <mergeCell ref="E25:H25"/>
    <mergeCell ref="E26:H26"/>
    <mergeCell ref="B17:B20"/>
    <mergeCell ref="C17:C20"/>
    <mergeCell ref="D17:D20"/>
    <mergeCell ref="E17:H20"/>
    <mergeCell ref="E21:H21"/>
    <mergeCell ref="E32:H32"/>
    <mergeCell ref="E33:H33"/>
    <mergeCell ref="A12:I12"/>
    <mergeCell ref="A13:I13"/>
    <mergeCell ref="B14:I14"/>
    <mergeCell ref="E16:I16"/>
    <mergeCell ref="A17:A20"/>
    <mergeCell ref="I17:I20"/>
    <mergeCell ref="B15:D16"/>
    <mergeCell ref="E15:I15"/>
    <mergeCell ref="E27:H27"/>
    <mergeCell ref="E28:H28"/>
    <mergeCell ref="E29:H29"/>
    <mergeCell ref="E30:H30"/>
    <mergeCell ref="E31:H31"/>
    <mergeCell ref="E22:H22"/>
  </mergeCells>
  <phoneticPr fontId="31" type="noConversion"/>
  <printOptions horizontalCentered="1"/>
  <pageMargins left="0" right="0" top="0" bottom="0" header="0" footer="0"/>
  <pageSetup paperSize="9" scale="59" orientation="portrait" horizontalDpi="4294967295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8:D41"/>
  <sheetViews>
    <sheetView topLeftCell="A22" workbookViewId="0">
      <selection activeCell="D28" sqref="D28"/>
    </sheetView>
  </sheetViews>
  <sheetFormatPr defaultRowHeight="12.75"/>
  <cols>
    <col min="1" max="1" width="24.5703125" customWidth="1"/>
    <col min="2" max="2" width="90.85546875" customWidth="1"/>
    <col min="3" max="3" width="32.5703125" customWidth="1"/>
  </cols>
  <sheetData>
    <row r="8" spans="1:4" ht="13.5" thickBot="1"/>
    <row r="9" spans="1:4">
      <c r="A9" s="305" t="s">
        <v>64</v>
      </c>
      <c r="B9" s="198"/>
      <c r="C9" s="199"/>
      <c r="D9" s="21"/>
    </row>
    <row r="10" spans="1:4" s="21" customFormat="1">
      <c r="A10" s="306"/>
      <c r="B10" s="307"/>
      <c r="C10" s="252"/>
      <c r="D10" s="22"/>
    </row>
    <row r="11" spans="1:4">
      <c r="A11" s="306"/>
      <c r="B11" s="307"/>
      <c r="C11" s="252"/>
      <c r="D11" s="22"/>
    </row>
    <row r="12" spans="1:4" ht="34.5" customHeight="1" thickBot="1">
      <c r="A12" s="200"/>
      <c r="B12" s="201"/>
      <c r="C12" s="202"/>
      <c r="D12" s="22"/>
    </row>
    <row r="13" spans="1:4" ht="35.25" customHeight="1" thickBot="1">
      <c r="A13" s="308" t="s">
        <v>23</v>
      </c>
      <c r="B13" s="204"/>
      <c r="C13" s="27" t="s">
        <v>27</v>
      </c>
      <c r="D13" s="22"/>
    </row>
    <row r="14" spans="1:4" s="21" customFormat="1" ht="57" customHeight="1" thickBot="1">
      <c r="A14" s="29" t="s">
        <v>89</v>
      </c>
      <c r="B14" s="66" t="str">
        <f>'TAB 8 SQ'!E25</f>
        <v>PUGLIA</v>
      </c>
      <c r="C14" s="67" t="s">
        <v>25</v>
      </c>
      <c r="D14" s="22"/>
    </row>
    <row r="15" spans="1:4" ht="15.95" customHeight="1">
      <c r="A15" s="264" t="s">
        <v>2</v>
      </c>
      <c r="B15" s="309" t="s">
        <v>24</v>
      </c>
      <c r="C15" s="312">
        <f>'TAB 8 SQ'!G25</f>
        <v>0</v>
      </c>
      <c r="D15" s="21"/>
    </row>
    <row r="16" spans="1:4" ht="14.1" customHeight="1">
      <c r="A16" s="265"/>
      <c r="B16" s="310"/>
      <c r="C16" s="313"/>
      <c r="D16" s="21"/>
    </row>
    <row r="17" spans="1:4" ht="12.95" customHeight="1">
      <c r="A17" s="265"/>
      <c r="B17" s="310"/>
      <c r="C17" s="313"/>
      <c r="D17" s="21"/>
    </row>
    <row r="18" spans="1:4" ht="12.95" customHeight="1" thickBot="1">
      <c r="A18" s="266"/>
      <c r="B18" s="311"/>
      <c r="C18" s="314"/>
      <c r="D18" s="21"/>
    </row>
    <row r="19" spans="1:4" ht="48" customHeight="1" thickBot="1">
      <c r="A19" s="23" t="s">
        <v>65</v>
      </c>
      <c r="B19" s="123" t="s">
        <v>166</v>
      </c>
      <c r="C19" s="34">
        <f>C15</f>
        <v>0</v>
      </c>
      <c r="D19" s="21"/>
    </row>
    <row r="20" spans="1:4" ht="48" customHeight="1" thickBot="1">
      <c r="A20" s="24" t="s">
        <v>66</v>
      </c>
      <c r="B20" s="123" t="s">
        <v>206</v>
      </c>
      <c r="C20" s="34">
        <f>C15</f>
        <v>0</v>
      </c>
      <c r="D20" s="21"/>
    </row>
    <row r="21" spans="1:4" ht="48" customHeight="1" thickBot="1">
      <c r="A21" s="24" t="s">
        <v>75</v>
      </c>
      <c r="B21" s="123" t="s">
        <v>225</v>
      </c>
      <c r="C21" s="34">
        <f>C15</f>
        <v>0</v>
      </c>
      <c r="D21" s="21"/>
    </row>
    <row r="22" spans="1:4" ht="48" customHeight="1" thickBot="1">
      <c r="A22" s="24" t="s">
        <v>68</v>
      </c>
      <c r="B22" s="123" t="s">
        <v>168</v>
      </c>
      <c r="C22" s="34">
        <f>C15</f>
        <v>0</v>
      </c>
      <c r="D22" s="21"/>
    </row>
    <row r="23" spans="1:4" ht="48" customHeight="1" thickBot="1">
      <c r="A23" s="24" t="s">
        <v>69</v>
      </c>
      <c r="B23" s="123" t="s">
        <v>169</v>
      </c>
      <c r="C23" s="34">
        <f>C15</f>
        <v>0</v>
      </c>
      <c r="D23" s="21"/>
    </row>
    <row r="24" spans="1:4" ht="48" customHeight="1" thickBot="1">
      <c r="A24" s="24" t="s">
        <v>70</v>
      </c>
      <c r="B24" s="123" t="s">
        <v>170</v>
      </c>
      <c r="C24" s="34">
        <f>C15</f>
        <v>0</v>
      </c>
      <c r="D24" s="21"/>
    </row>
    <row r="25" spans="1:4" ht="48" customHeight="1" thickBot="1">
      <c r="A25" s="24" t="s">
        <v>71</v>
      </c>
      <c r="B25" s="123" t="s">
        <v>171</v>
      </c>
      <c r="C25" s="34">
        <f>C15</f>
        <v>0</v>
      </c>
      <c r="D25" s="21"/>
    </row>
    <row r="26" spans="1:4" ht="48" customHeight="1" thickBot="1">
      <c r="A26" s="24" t="s">
        <v>72</v>
      </c>
      <c r="B26" s="123" t="s">
        <v>172</v>
      </c>
      <c r="C26" s="34">
        <f>C15</f>
        <v>0</v>
      </c>
      <c r="D26" s="21"/>
    </row>
    <row r="27" spans="1:4" ht="48" customHeight="1" thickBot="1">
      <c r="A27" s="24" t="s">
        <v>73</v>
      </c>
      <c r="B27" s="123" t="s">
        <v>226</v>
      </c>
      <c r="C27" s="34">
        <f>C15</f>
        <v>0</v>
      </c>
      <c r="D27" s="21"/>
    </row>
    <row r="28" spans="1:4" ht="48" customHeight="1" thickBot="1">
      <c r="A28" s="24" t="s">
        <v>74</v>
      </c>
      <c r="B28" s="123" t="s">
        <v>173</v>
      </c>
      <c r="C28" s="34">
        <f>C15</f>
        <v>0</v>
      </c>
      <c r="D28" s="21"/>
    </row>
    <row r="29" spans="1:4" s="21" customFormat="1" ht="23.25" customHeight="1">
      <c r="A29" s="25"/>
      <c r="B29" s="25"/>
      <c r="C29" s="25"/>
    </row>
    <row r="30" spans="1:4" s="22" customFormat="1" ht="33" customHeight="1">
      <c r="A30" s="315"/>
      <c r="B30" s="315"/>
      <c r="C30" s="315"/>
    </row>
    <row r="31" spans="1:4" s="22" customFormat="1" ht="12.75" customHeight="1"/>
    <row r="32" spans="1:4" s="22" customFormat="1" ht="18" customHeight="1">
      <c r="A32" s="26"/>
      <c r="B32" s="26"/>
      <c r="C32" s="248"/>
    </row>
    <row r="33" spans="1:3" s="22" customFormat="1" ht="18" customHeight="1">
      <c r="A33" s="26"/>
      <c r="B33" s="26"/>
      <c r="C33" s="248"/>
    </row>
    <row r="34" spans="1:3" s="22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42"/>
  <sheetViews>
    <sheetView topLeftCell="C23" zoomScale="80" zoomScaleNormal="80" workbookViewId="0">
      <selection activeCell="R30" sqref="R30:S30"/>
    </sheetView>
  </sheetViews>
  <sheetFormatPr defaultRowHeight="12.75"/>
  <cols>
    <col min="1" max="1" width="11.7109375" customWidth="1"/>
    <col min="2" max="3" width="14.7109375" customWidth="1"/>
    <col min="4" max="4" width="16.140625" customWidth="1"/>
    <col min="5" max="5" width="14.7109375" customWidth="1"/>
    <col min="6" max="7" width="6.7109375" customWidth="1"/>
    <col min="8" max="9" width="7.2851562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21" customFormat="1" ht="13.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1"/>
      <c r="S10" s="42"/>
      <c r="T10" s="22"/>
    </row>
    <row r="11" spans="1:20" ht="15.7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22"/>
    </row>
    <row r="12" spans="1:20" ht="34.5" customHeight="1">
      <c r="A12" s="249" t="s">
        <v>64</v>
      </c>
      <c r="B12" s="250"/>
      <c r="C12" s="250"/>
      <c r="D12" s="250"/>
      <c r="E12" s="250"/>
      <c r="F12" s="250"/>
      <c r="G12" s="251" t="s">
        <v>106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2"/>
      <c r="T12" s="22"/>
    </row>
    <row r="13" spans="1:20" ht="35.25" customHeight="1" thickBot="1">
      <c r="A13" s="253"/>
      <c r="B13" s="250"/>
      <c r="C13" s="254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2"/>
      <c r="T13" s="22"/>
    </row>
    <row r="14" spans="1:20" s="21" customFormat="1" ht="27" customHeight="1" thickBot="1">
      <c r="A14" s="46"/>
      <c r="B14" s="255" t="s">
        <v>90</v>
      </c>
      <c r="C14" s="256"/>
      <c r="D14" s="257"/>
      <c r="E14" s="47" t="s">
        <v>22</v>
      </c>
      <c r="F14" s="258"/>
      <c r="G14" s="259"/>
      <c r="H14" s="259"/>
      <c r="I14" s="260"/>
      <c r="J14" s="261" t="s">
        <v>91</v>
      </c>
      <c r="K14" s="262"/>
      <c r="L14" s="263"/>
      <c r="M14" s="47" t="s">
        <v>22</v>
      </c>
      <c r="N14" s="258"/>
      <c r="O14" s="259"/>
      <c r="P14" s="259"/>
      <c r="Q14" s="259"/>
      <c r="R14" s="259"/>
      <c r="S14" s="260"/>
      <c r="T14" s="22"/>
    </row>
    <row r="15" spans="1:20" ht="15.95" customHeight="1">
      <c r="A15" s="264" t="s">
        <v>2</v>
      </c>
      <c r="B15" s="267" t="str">
        <f>'FORM SQ.7 ROSSA QUALIF 7-8'!B14</f>
        <v>LAZIO</v>
      </c>
      <c r="C15" s="268"/>
      <c r="D15" s="269"/>
      <c r="E15" s="273">
        <f>'FORM SQ.5 ROSSA QUALIF 5-6'!C15</f>
        <v>0</v>
      </c>
      <c r="F15" s="274"/>
      <c r="G15" s="275"/>
      <c r="H15" s="275"/>
      <c r="I15" s="276"/>
      <c r="J15" s="267" t="str">
        <f>'FORM SQ 8 BLU QUALIF 7-8'!B14</f>
        <v>PUGLIA</v>
      </c>
      <c r="K15" s="268"/>
      <c r="L15" s="269"/>
      <c r="M15" s="286">
        <f>'FORM SQ 6 BLU QUALIF 5-6'!C15</f>
        <v>0</v>
      </c>
      <c r="N15" s="274"/>
      <c r="O15" s="275"/>
      <c r="P15" s="275"/>
      <c r="Q15" s="276"/>
      <c r="R15" s="288" t="s">
        <v>1</v>
      </c>
      <c r="S15" s="199"/>
      <c r="T15" s="21"/>
    </row>
    <row r="16" spans="1:20" ht="14.1" customHeight="1" thickBot="1">
      <c r="A16" s="265"/>
      <c r="B16" s="270"/>
      <c r="C16" s="271"/>
      <c r="D16" s="272"/>
      <c r="E16" s="202"/>
      <c r="F16" s="277"/>
      <c r="G16" s="278"/>
      <c r="H16" s="278"/>
      <c r="I16" s="279"/>
      <c r="J16" s="270"/>
      <c r="K16" s="271"/>
      <c r="L16" s="272"/>
      <c r="M16" s="287"/>
      <c r="N16" s="277"/>
      <c r="O16" s="278"/>
      <c r="P16" s="278"/>
      <c r="Q16" s="279"/>
      <c r="R16" s="200"/>
      <c r="S16" s="202"/>
      <c r="T16" s="21"/>
    </row>
    <row r="17" spans="1:20" ht="12.95" customHeight="1">
      <c r="A17" s="265"/>
      <c r="B17" s="280" t="s">
        <v>32</v>
      </c>
      <c r="C17" s="281"/>
      <c r="D17" s="281"/>
      <c r="E17" s="282"/>
      <c r="F17" s="289" t="s">
        <v>3</v>
      </c>
      <c r="G17" s="289" t="s">
        <v>4</v>
      </c>
      <c r="H17" s="289" t="s">
        <v>5</v>
      </c>
      <c r="I17" s="289" t="s">
        <v>6</v>
      </c>
      <c r="J17" s="280" t="s">
        <v>33</v>
      </c>
      <c r="K17" s="281"/>
      <c r="L17" s="281"/>
      <c r="M17" s="282"/>
      <c r="N17" s="289" t="s">
        <v>3</v>
      </c>
      <c r="O17" s="289" t="s">
        <v>4</v>
      </c>
      <c r="P17" s="289" t="s">
        <v>5</v>
      </c>
      <c r="Q17" s="289" t="s">
        <v>6</v>
      </c>
      <c r="R17" s="291" t="s">
        <v>28</v>
      </c>
      <c r="S17" s="293" t="s">
        <v>27</v>
      </c>
      <c r="T17" s="21"/>
    </row>
    <row r="18" spans="1:20" ht="12.95" customHeight="1" thickBot="1">
      <c r="A18" s="266"/>
      <c r="B18" s="283"/>
      <c r="C18" s="284"/>
      <c r="D18" s="284"/>
      <c r="E18" s="285"/>
      <c r="F18" s="290"/>
      <c r="G18" s="290"/>
      <c r="H18" s="290"/>
      <c r="I18" s="290"/>
      <c r="J18" s="283"/>
      <c r="K18" s="284"/>
      <c r="L18" s="284"/>
      <c r="M18" s="285"/>
      <c r="N18" s="290"/>
      <c r="O18" s="290"/>
      <c r="P18" s="290"/>
      <c r="Q18" s="290"/>
      <c r="R18" s="292"/>
      <c r="S18" s="294"/>
      <c r="T18" s="21"/>
    </row>
    <row r="19" spans="1:20" ht="48" customHeight="1" thickBot="1">
      <c r="A19" s="122" t="s">
        <v>65</v>
      </c>
      <c r="B19" s="206" t="str">
        <f>'FORM SQ.7 ROSSA QUALIF 7-8'!B19</f>
        <v>TRANSULTI VALERIO</v>
      </c>
      <c r="C19" s="207"/>
      <c r="D19" s="207"/>
      <c r="E19" s="295"/>
      <c r="F19" s="34">
        <v>1</v>
      </c>
      <c r="G19" s="34">
        <v>12</v>
      </c>
      <c r="H19" s="48">
        <f t="shared" ref="H19:H28" si="0">IF(O19="","",IF(O19&gt;=0,O19))</f>
        <v>23</v>
      </c>
      <c r="I19" s="49" t="str">
        <f>IF(F19&lt;3,"",IF(F19=5,"TO",IF(F19=4,"S",IF(F19=3,IF(N19=1,"PP","PO")))))</f>
        <v/>
      </c>
      <c r="J19" s="296" t="str">
        <f>'FORM SQ 8 BLU QUALIF 7-8'!B19</f>
        <v>QUARTO GIUSEPPE</v>
      </c>
      <c r="K19" s="297"/>
      <c r="L19" s="297"/>
      <c r="M19" s="298"/>
      <c r="N19" s="34">
        <v>4</v>
      </c>
      <c r="O19" s="34">
        <v>23</v>
      </c>
      <c r="P19" s="48">
        <f t="shared" ref="P19:P28" si="1">IF(G19="","",IF(G19&gt;=0,G19))</f>
        <v>12</v>
      </c>
      <c r="Q19" s="49" t="str">
        <f>IF(N19&lt;3,"",IF(N19=5,"TO",IF(N19=4,"S",IF(N19=3,IF(F19=1,"PP","PO")))))</f>
        <v>S</v>
      </c>
      <c r="R19" s="50" t="str">
        <f t="shared" ref="R19:R28" si="2">IF(F19=N19,"",IF(F19&gt;N19,1,""))</f>
        <v/>
      </c>
      <c r="S19" s="51">
        <f t="shared" ref="S19:S28" si="3">IF(N19=F19,"",IF(N19&gt;F19,1,""))</f>
        <v>1</v>
      </c>
      <c r="T19" s="21"/>
    </row>
    <row r="20" spans="1:20" ht="48" customHeight="1" thickBot="1">
      <c r="A20" s="121" t="s">
        <v>66</v>
      </c>
      <c r="B20" s="206" t="str">
        <f>'FORM SQ.7 ROSSA QUALIF 7-8'!B20</f>
        <v>RINALDI MICHELE</v>
      </c>
      <c r="C20" s="207"/>
      <c r="D20" s="207"/>
      <c r="E20" s="295"/>
      <c r="F20" s="34">
        <v>4</v>
      </c>
      <c r="G20" s="34">
        <v>8</v>
      </c>
      <c r="H20" s="48">
        <f t="shared" si="0"/>
        <v>0</v>
      </c>
      <c r="I20" s="49"/>
      <c r="J20" s="296" t="str">
        <f>'FORM SQ 8 BLU QUALIF 7-8'!B20</f>
        <v>GALLO VINCENZO</v>
      </c>
      <c r="K20" s="297"/>
      <c r="L20" s="297"/>
      <c r="M20" s="298"/>
      <c r="N20" s="34">
        <v>0</v>
      </c>
      <c r="O20" s="34">
        <v>0</v>
      </c>
      <c r="P20" s="48">
        <f t="shared" si="1"/>
        <v>8</v>
      </c>
      <c r="Q20" s="49"/>
      <c r="R20" s="50">
        <f t="shared" si="2"/>
        <v>1</v>
      </c>
      <c r="S20" s="51" t="str">
        <f t="shared" si="3"/>
        <v/>
      </c>
      <c r="T20" s="21"/>
    </row>
    <row r="21" spans="1:20" ht="48" customHeight="1" thickBot="1">
      <c r="A21" s="121" t="s">
        <v>75</v>
      </c>
      <c r="B21" s="206" t="str">
        <f>'FORM SQ.7 ROSSA QUALIF 7-8'!B21</f>
        <v>GUERRAZZI LUCA</v>
      </c>
      <c r="C21" s="207"/>
      <c r="D21" s="207"/>
      <c r="E21" s="295"/>
      <c r="F21" s="34">
        <v>5</v>
      </c>
      <c r="G21" s="34">
        <v>8</v>
      </c>
      <c r="H21" s="48">
        <f t="shared" si="0"/>
        <v>0</v>
      </c>
      <c r="I21" s="49" t="str">
        <f>IF(F21&lt;3,"",IF(F21=5,"TO",IF(F21=4,"S",IF(F21=3,IF(N21=1,"PP","PO")))))</f>
        <v>TO</v>
      </c>
      <c r="J21" s="296" t="str">
        <f>'FORM SQ 8 BLU QUALIF 7-8'!B21</f>
        <v>BOANCA NARCIS</v>
      </c>
      <c r="K21" s="297"/>
      <c r="L21" s="297"/>
      <c r="M21" s="298"/>
      <c r="N21" s="34">
        <v>0</v>
      </c>
      <c r="O21" s="34">
        <v>0</v>
      </c>
      <c r="P21" s="48">
        <f t="shared" si="1"/>
        <v>8</v>
      </c>
      <c r="Q21" s="49" t="str">
        <f>IF(N21&lt;3,"",IF(N21=5,"TO",IF(N21=4,"S",IF(N21=3,IF(F21=1,"PP","PO")))))</f>
        <v/>
      </c>
      <c r="R21" s="52">
        <f t="shared" si="2"/>
        <v>1</v>
      </c>
      <c r="S21" s="53" t="str">
        <f t="shared" si="3"/>
        <v/>
      </c>
      <c r="T21" s="21"/>
    </row>
    <row r="22" spans="1:20" ht="48" customHeight="1" thickBot="1">
      <c r="A22" s="121" t="s">
        <v>68</v>
      </c>
      <c r="B22" s="206" t="str">
        <f>'FORM SQ.7 ROSSA QUALIF 7-8'!B22</f>
        <v>PAOLONI SAMUELE</v>
      </c>
      <c r="C22" s="207"/>
      <c r="D22" s="207"/>
      <c r="E22" s="295"/>
      <c r="F22" s="34">
        <v>0</v>
      </c>
      <c r="G22" s="34">
        <v>0</v>
      </c>
      <c r="H22" s="48">
        <f t="shared" si="0"/>
        <v>8</v>
      </c>
      <c r="I22" s="49" t="str">
        <f>IF(F22&lt;3,"",IF(F22=5,"TO",IF(F22=4,"S",IF(F22=3,IF(N22=1,"PP","PO")))))</f>
        <v/>
      </c>
      <c r="J22" s="296" t="str">
        <f>'FORM SQ 8 BLU QUALIF 7-8'!B22</f>
        <v>FIORE GIUSEPPE</v>
      </c>
      <c r="K22" s="297"/>
      <c r="L22" s="297"/>
      <c r="M22" s="298"/>
      <c r="N22" s="34">
        <v>4</v>
      </c>
      <c r="O22" s="34">
        <v>8</v>
      </c>
      <c r="P22" s="48">
        <f t="shared" si="1"/>
        <v>0</v>
      </c>
      <c r="Q22" s="49" t="str">
        <f>IF(N22&lt;3,"",IF(N22=5,"TO",IF(N22=4,"S",IF(N22=3,IF(F22=1,"PP","PO")))))</f>
        <v>S</v>
      </c>
      <c r="R22" s="52" t="str">
        <f t="shared" si="2"/>
        <v/>
      </c>
      <c r="S22" s="53">
        <f t="shared" si="3"/>
        <v>1</v>
      </c>
      <c r="T22" s="21"/>
    </row>
    <row r="23" spans="1:20" ht="48" customHeight="1" thickBot="1">
      <c r="A23" s="121" t="s">
        <v>69</v>
      </c>
      <c r="B23" s="206" t="str">
        <f>'FORM SQ.7 ROSSA QUALIF 7-8'!B23</f>
        <v>BORSELLINO SAVERIO</v>
      </c>
      <c r="C23" s="207"/>
      <c r="D23" s="207"/>
      <c r="E23" s="295"/>
      <c r="F23" s="34">
        <v>5</v>
      </c>
      <c r="G23" s="34">
        <v>6</v>
      </c>
      <c r="H23" s="48">
        <f t="shared" si="0"/>
        <v>2</v>
      </c>
      <c r="I23" s="49"/>
      <c r="J23" s="296" t="str">
        <f>'FORM SQ 8 BLU QUALIF 7-8'!B23</f>
        <v>SPINA VITO</v>
      </c>
      <c r="K23" s="297"/>
      <c r="L23" s="297"/>
      <c r="M23" s="298"/>
      <c r="N23" s="34">
        <v>0</v>
      </c>
      <c r="O23" s="34">
        <v>2</v>
      </c>
      <c r="P23" s="48">
        <f t="shared" si="1"/>
        <v>6</v>
      </c>
      <c r="Q23" s="49"/>
      <c r="R23" s="52">
        <f t="shared" si="2"/>
        <v>1</v>
      </c>
      <c r="S23" s="53" t="str">
        <f t="shared" si="3"/>
        <v/>
      </c>
      <c r="T23" s="21"/>
    </row>
    <row r="24" spans="1:20" ht="48" customHeight="1" thickBot="1">
      <c r="A24" s="121" t="s">
        <v>70</v>
      </c>
      <c r="B24" s="206" t="str">
        <f>'FORM SQ.7 ROSSA QUALIF 7-8'!B24</f>
        <v>DARIOZZI LUCA</v>
      </c>
      <c r="C24" s="207"/>
      <c r="D24" s="207"/>
      <c r="E24" s="295"/>
      <c r="F24" s="34">
        <v>4</v>
      </c>
      <c r="G24" s="34">
        <v>9</v>
      </c>
      <c r="H24" s="48">
        <f t="shared" si="0"/>
        <v>0</v>
      </c>
      <c r="I24" s="49"/>
      <c r="J24" s="296" t="str">
        <f>'FORM SQ 8 BLU QUALIF 7-8'!B24</f>
        <v>CAPOBIANCO FRANCESCO</v>
      </c>
      <c r="K24" s="297"/>
      <c r="L24" s="297"/>
      <c r="M24" s="298"/>
      <c r="N24" s="34">
        <v>0</v>
      </c>
      <c r="O24" s="34">
        <v>0</v>
      </c>
      <c r="P24" s="48">
        <f t="shared" si="1"/>
        <v>9</v>
      </c>
      <c r="Q24" s="49"/>
      <c r="R24" s="52">
        <f t="shared" si="2"/>
        <v>1</v>
      </c>
      <c r="S24" s="53" t="str">
        <f t="shared" si="3"/>
        <v/>
      </c>
      <c r="T24" s="21"/>
    </row>
    <row r="25" spans="1:20" ht="48" customHeight="1" thickBot="1">
      <c r="A25" s="121" t="s">
        <v>71</v>
      </c>
      <c r="B25" s="206" t="str">
        <f>'FORM SQ.7 ROSSA QUALIF 7-8'!B25</f>
        <v>GIUFFRIDA GIACOMO</v>
      </c>
      <c r="C25" s="207"/>
      <c r="D25" s="207"/>
      <c r="E25" s="295"/>
      <c r="F25" s="34">
        <v>4</v>
      </c>
      <c r="G25" s="34">
        <v>10</v>
      </c>
      <c r="H25" s="48">
        <f t="shared" si="0"/>
        <v>0</v>
      </c>
      <c r="I25" s="49"/>
      <c r="J25" s="296" t="str">
        <f>'FORM SQ 8 BLU QUALIF 7-8'!B25</f>
        <v>CATALDO MICHELE</v>
      </c>
      <c r="K25" s="297"/>
      <c r="L25" s="297"/>
      <c r="M25" s="298"/>
      <c r="N25" s="34">
        <v>0</v>
      </c>
      <c r="O25" s="34">
        <v>0</v>
      </c>
      <c r="P25" s="48">
        <f t="shared" si="1"/>
        <v>10</v>
      </c>
      <c r="Q25" s="49"/>
      <c r="R25" s="52">
        <f t="shared" si="2"/>
        <v>1</v>
      </c>
      <c r="S25" s="53" t="str">
        <f t="shared" si="3"/>
        <v/>
      </c>
      <c r="T25" s="21"/>
    </row>
    <row r="26" spans="1:20" ht="48" customHeight="1" thickBot="1">
      <c r="A26" s="121" t="s">
        <v>72</v>
      </c>
      <c r="B26" s="206" t="str">
        <f>'FORM SQ.7 ROSSA QUALIF 7-8'!B26</f>
        <v>DI STEFANO DAVIDE</v>
      </c>
      <c r="C26" s="207"/>
      <c r="D26" s="207"/>
      <c r="E26" s="295"/>
      <c r="F26" s="34">
        <v>5</v>
      </c>
      <c r="G26" s="34">
        <v>8</v>
      </c>
      <c r="H26" s="48">
        <f t="shared" si="0"/>
        <v>0</v>
      </c>
      <c r="I26" s="49"/>
      <c r="J26" s="296" t="str">
        <f>'FORM SQ 8 BLU QUALIF 7-8'!B26</f>
        <v>LAGATTOLLA GIANLUCA</v>
      </c>
      <c r="K26" s="297"/>
      <c r="L26" s="297"/>
      <c r="M26" s="298"/>
      <c r="N26" s="34">
        <v>0</v>
      </c>
      <c r="O26" s="34">
        <v>0</v>
      </c>
      <c r="P26" s="48">
        <f t="shared" si="1"/>
        <v>8</v>
      </c>
      <c r="Q26" s="49"/>
      <c r="R26" s="52">
        <f t="shared" si="2"/>
        <v>1</v>
      </c>
      <c r="S26" s="53" t="str">
        <f t="shared" si="3"/>
        <v/>
      </c>
      <c r="T26" s="21"/>
    </row>
    <row r="27" spans="1:20" ht="48" customHeight="1" thickBot="1">
      <c r="A27" s="121" t="s">
        <v>73</v>
      </c>
      <c r="B27" s="206">
        <f>'FORM SQ.7 ROSSA QUALIF 7-8'!B27</f>
        <v>0</v>
      </c>
      <c r="C27" s="207"/>
      <c r="D27" s="207"/>
      <c r="E27" s="295"/>
      <c r="F27" s="34">
        <v>0</v>
      </c>
      <c r="G27" s="34">
        <v>0</v>
      </c>
      <c r="H27" s="48">
        <f t="shared" si="0"/>
        <v>0</v>
      </c>
      <c r="I27" s="49" t="str">
        <f>IF(F27&lt;3,"",IF(F27=5,"TO",IF(F27=4,"S",IF(F27=3,IF(N27=1,"PP","PO")))))</f>
        <v/>
      </c>
      <c r="J27" s="296" t="str">
        <f>'FORM SQ 8 BLU QUALIF 7-8'!B27</f>
        <v>RESTA MARIA ROSALBA</v>
      </c>
      <c r="K27" s="297"/>
      <c r="L27" s="297"/>
      <c r="M27" s="298"/>
      <c r="N27" s="34">
        <v>5</v>
      </c>
      <c r="O27" s="34">
        <v>0</v>
      </c>
      <c r="P27" s="48">
        <f t="shared" si="1"/>
        <v>0</v>
      </c>
      <c r="Q27" s="49" t="s">
        <v>229</v>
      </c>
      <c r="R27" s="52" t="str">
        <f t="shared" si="2"/>
        <v/>
      </c>
      <c r="S27" s="53">
        <f t="shared" si="3"/>
        <v>1</v>
      </c>
      <c r="T27" s="21"/>
    </row>
    <row r="28" spans="1:20" ht="48" customHeight="1" thickBot="1">
      <c r="A28" s="121" t="s">
        <v>74</v>
      </c>
      <c r="B28" s="206" t="str">
        <f>'FORM SQ.7 ROSSA QUALIF 7-8'!B28</f>
        <v>CALABRO' NOEMI</v>
      </c>
      <c r="C28" s="207"/>
      <c r="D28" s="207"/>
      <c r="E28" s="295"/>
      <c r="F28" s="34">
        <v>3</v>
      </c>
      <c r="G28" s="34">
        <v>14</v>
      </c>
      <c r="H28" s="48">
        <f t="shared" si="0"/>
        <v>13</v>
      </c>
      <c r="I28" s="49" t="str">
        <f>IF(F28&lt;3,"",IF(F28=5,"TO",IF(F28=4,"S",IF(F28=3,IF(N28=1,"PP","PO")))))</f>
        <v>PP</v>
      </c>
      <c r="J28" s="296" t="str">
        <f>'FORM SQ 8 BLU QUALIF 7-8'!B28</f>
        <v>CALABRIA GIORGIA</v>
      </c>
      <c r="K28" s="297"/>
      <c r="L28" s="297"/>
      <c r="M28" s="298"/>
      <c r="N28" s="34">
        <v>1</v>
      </c>
      <c r="O28" s="34">
        <v>13</v>
      </c>
      <c r="P28" s="48">
        <f t="shared" si="1"/>
        <v>14</v>
      </c>
      <c r="Q28" s="49" t="str">
        <f>IF(N28&lt;3,"",IF(N28=5,"TO",IF(N28=4,"S",IF(N28=3,IF(F28=1,"PP","PO")))))</f>
        <v/>
      </c>
      <c r="R28" s="52">
        <f t="shared" si="2"/>
        <v>1</v>
      </c>
      <c r="S28" s="53" t="str">
        <f t="shared" si="3"/>
        <v/>
      </c>
      <c r="T28" s="21"/>
    </row>
    <row r="29" spans="1:20" ht="24" customHeight="1" thickBot="1">
      <c r="A29" s="54"/>
      <c r="B29" s="55"/>
      <c r="C29" s="55"/>
      <c r="D29" s="55"/>
      <c r="E29" s="55"/>
      <c r="F29" s="56" t="s">
        <v>8</v>
      </c>
      <c r="G29" s="56" t="s">
        <v>9</v>
      </c>
      <c r="H29" s="56" t="s">
        <v>10</v>
      </c>
      <c r="I29" s="56" t="s">
        <v>11</v>
      </c>
      <c r="J29" s="55"/>
      <c r="K29" s="55"/>
      <c r="L29" s="55"/>
      <c r="M29" s="55"/>
      <c r="N29" s="56" t="s">
        <v>8</v>
      </c>
      <c r="O29" s="56" t="s">
        <v>9</v>
      </c>
      <c r="P29" s="56" t="s">
        <v>10</v>
      </c>
      <c r="Q29" s="56" t="s">
        <v>11</v>
      </c>
      <c r="R29" s="55"/>
      <c r="S29" s="57"/>
      <c r="T29" s="21"/>
    </row>
    <row r="30" spans="1:20" ht="33" customHeight="1" thickBot="1">
      <c r="A30" s="299" t="s">
        <v>7</v>
      </c>
      <c r="B30" s="300"/>
      <c r="C30" s="300"/>
      <c r="D30" s="300"/>
      <c r="E30" s="300"/>
      <c r="F30" s="34">
        <f>SUM(F19:F28)</f>
        <v>31</v>
      </c>
      <c r="G30" s="34">
        <f>SUM(G19:G28)</f>
        <v>75</v>
      </c>
      <c r="H30" s="168">
        <f>SUM(H19:H28)</f>
        <v>46</v>
      </c>
      <c r="I30" s="170">
        <f>SUM(R19:R28)</f>
        <v>7</v>
      </c>
      <c r="J30" s="301" t="s">
        <v>7</v>
      </c>
      <c r="K30" s="300"/>
      <c r="L30" s="300"/>
      <c r="M30" s="302"/>
      <c r="N30" s="34">
        <f>SUM(N19:N28)</f>
        <v>14</v>
      </c>
      <c r="O30" s="34">
        <f>SUM(O19:O28)</f>
        <v>46</v>
      </c>
      <c r="P30" s="168">
        <f>SUM(P19:P28)</f>
        <v>75</v>
      </c>
      <c r="Q30" s="169">
        <f>SUM(S19:S28)</f>
        <v>3</v>
      </c>
      <c r="R30" s="52"/>
      <c r="S30" s="53"/>
      <c r="T30" s="21"/>
    </row>
    <row r="31" spans="1:20">
      <c r="A31" s="58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244">
        <f>SUM(R19:R28)</f>
        <v>7</v>
      </c>
      <c r="S31" s="244">
        <f>SUM(S19:S28)</f>
        <v>3</v>
      </c>
      <c r="T31" s="21"/>
    </row>
    <row r="32" spans="1:20" ht="18">
      <c r="A32" s="59"/>
      <c r="B32" s="26"/>
      <c r="C32" s="26"/>
      <c r="D32" s="247" t="str">
        <f>IF(R31=S31,"",IF(R31&gt;S31,B15,J15))</f>
        <v>LAZIO</v>
      </c>
      <c r="E32" s="248"/>
      <c r="F32" s="248"/>
      <c r="G32" s="248"/>
      <c r="H32" s="248"/>
      <c r="I32" s="248"/>
      <c r="J32" s="248"/>
      <c r="K32" s="248"/>
      <c r="L32" s="248"/>
      <c r="M32" s="22"/>
      <c r="N32" s="22"/>
      <c r="O32" s="22"/>
      <c r="P32" s="22"/>
      <c r="Q32" s="60"/>
      <c r="R32" s="245"/>
      <c r="S32" s="245"/>
      <c r="T32" s="21"/>
    </row>
    <row r="33" spans="1:20" ht="18">
      <c r="A33" s="59"/>
      <c r="B33" s="26"/>
      <c r="C33" s="26"/>
      <c r="D33" s="248"/>
      <c r="E33" s="248"/>
      <c r="F33" s="248"/>
      <c r="G33" s="248"/>
      <c r="H33" s="248"/>
      <c r="I33" s="248"/>
      <c r="J33" s="248"/>
      <c r="K33" s="248"/>
      <c r="L33" s="248"/>
      <c r="M33" s="22"/>
      <c r="N33" s="22"/>
      <c r="O33" s="22"/>
      <c r="P33" s="22"/>
      <c r="Q33" s="60"/>
      <c r="R33" s="245"/>
      <c r="S33" s="245"/>
      <c r="T33" s="21"/>
    </row>
    <row r="34" spans="1:20" ht="13.5" thickBo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46"/>
      <c r="S34" s="246"/>
      <c r="T34" s="21"/>
    </row>
    <row r="36" spans="1:20">
      <c r="K36" s="64"/>
      <c r="L36" s="64"/>
      <c r="M36" s="64"/>
      <c r="N36" s="64"/>
      <c r="O36" s="64"/>
    </row>
    <row r="38" spans="1:20" ht="27.75">
      <c r="J38" s="35"/>
    </row>
    <row r="39" spans="1:20">
      <c r="J39" s="30"/>
    </row>
    <row r="40" spans="1:20" ht="20.25">
      <c r="F40" s="30"/>
      <c r="G40" s="30"/>
      <c r="J40" s="36"/>
    </row>
    <row r="41" spans="1:20" ht="21" customHeight="1">
      <c r="F41" s="30"/>
      <c r="G41" s="30"/>
      <c r="J41" s="30"/>
    </row>
    <row r="42" spans="1:20" ht="20.25">
      <c r="J42" s="37"/>
    </row>
  </sheetData>
  <mergeCells count="53">
    <mergeCell ref="S31:S34"/>
    <mergeCell ref="D32:L33"/>
    <mergeCell ref="B28:E28"/>
    <mergeCell ref="J28:M28"/>
    <mergeCell ref="A30:E30"/>
    <mergeCell ref="J30:M30"/>
    <mergeCell ref="R31:R34"/>
    <mergeCell ref="B25:E25"/>
    <mergeCell ref="J25:M25"/>
    <mergeCell ref="B26:E26"/>
    <mergeCell ref="J26:M26"/>
    <mergeCell ref="B27:E27"/>
    <mergeCell ref="J27:M27"/>
    <mergeCell ref="B22:E22"/>
    <mergeCell ref="J22:M22"/>
    <mergeCell ref="B23:E23"/>
    <mergeCell ref="J23:M23"/>
    <mergeCell ref="B24:E24"/>
    <mergeCell ref="J24:M24"/>
    <mergeCell ref="B19:E19"/>
    <mergeCell ref="J19:M19"/>
    <mergeCell ref="B20:E20"/>
    <mergeCell ref="J20:M20"/>
    <mergeCell ref="B21:E21"/>
    <mergeCell ref="J21:M21"/>
    <mergeCell ref="N15:Q16"/>
    <mergeCell ref="R15:S16"/>
    <mergeCell ref="B17:E18"/>
    <mergeCell ref="F17:F18"/>
    <mergeCell ref="G17:G18"/>
    <mergeCell ref="H17:H18"/>
    <mergeCell ref="I17:I18"/>
    <mergeCell ref="J17:M18"/>
    <mergeCell ref="N17:N18"/>
    <mergeCell ref="O17:O18"/>
    <mergeCell ref="M15:M16"/>
    <mergeCell ref="P17:P18"/>
    <mergeCell ref="Q17:Q18"/>
    <mergeCell ref="R17:R18"/>
    <mergeCell ref="S17:S18"/>
    <mergeCell ref="A15:A18"/>
    <mergeCell ref="B15:D16"/>
    <mergeCell ref="E15:E16"/>
    <mergeCell ref="F15:I16"/>
    <mergeCell ref="J15:L16"/>
    <mergeCell ref="A12:F12"/>
    <mergeCell ref="G12:S12"/>
    <mergeCell ref="A13:B13"/>
    <mergeCell ref="C13:S13"/>
    <mergeCell ref="B14:D14"/>
    <mergeCell ref="F14:I14"/>
    <mergeCell ref="J14:L14"/>
    <mergeCell ref="N14:S1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8:D41"/>
  <sheetViews>
    <sheetView topLeftCell="A16" workbookViewId="0">
      <selection activeCell="B19" sqref="B19:B28"/>
    </sheetView>
  </sheetViews>
  <sheetFormatPr defaultRowHeight="12.75"/>
  <cols>
    <col min="1" max="1" width="25.140625" style="97" customWidth="1"/>
    <col min="2" max="2" width="90.85546875" style="97" customWidth="1"/>
    <col min="3" max="3" width="32.5703125" style="97" customWidth="1"/>
    <col min="4" max="16384" width="9.140625" style="97"/>
  </cols>
  <sheetData>
    <row r="8" spans="1:4" ht="13.5" thickBot="1"/>
    <row r="9" spans="1:4" ht="12.75" customHeight="1">
      <c r="A9" s="227" t="s">
        <v>35</v>
      </c>
      <c r="B9" s="228"/>
      <c r="C9" s="229"/>
      <c r="D9" s="98"/>
    </row>
    <row r="10" spans="1:4" s="98" customFormat="1">
      <c r="A10" s="230"/>
      <c r="B10" s="231"/>
      <c r="C10" s="232"/>
      <c r="D10" s="99"/>
    </row>
    <row r="11" spans="1:4">
      <c r="A11" s="230"/>
      <c r="B11" s="231"/>
      <c r="C11" s="232"/>
      <c r="D11" s="99"/>
    </row>
    <row r="12" spans="1:4" ht="34.5" customHeight="1" thickBot="1">
      <c r="A12" s="233"/>
      <c r="B12" s="234"/>
      <c r="C12" s="235"/>
      <c r="D12" s="99"/>
    </row>
    <row r="13" spans="1:4" ht="35.25" customHeight="1" thickBot="1">
      <c r="A13" s="236" t="s">
        <v>23</v>
      </c>
      <c r="B13" s="237"/>
      <c r="C13" s="100" t="s">
        <v>26</v>
      </c>
      <c r="D13" s="99"/>
    </row>
    <row r="14" spans="1:4" s="98" customFormat="1" ht="57" customHeight="1" thickBot="1">
      <c r="A14" s="65" t="s">
        <v>39</v>
      </c>
      <c r="B14" s="101" t="s">
        <v>227</v>
      </c>
      <c r="C14" s="102" t="s">
        <v>25</v>
      </c>
      <c r="D14" s="99"/>
    </row>
    <row r="15" spans="1:4" ht="15.95" customHeight="1">
      <c r="A15" s="224" t="s">
        <v>2</v>
      </c>
      <c r="B15" s="238" t="s">
        <v>24</v>
      </c>
      <c r="C15" s="241">
        <f>'TAB 8 SQ'!G15</f>
        <v>0</v>
      </c>
      <c r="D15" s="98"/>
    </row>
    <row r="16" spans="1:4" ht="14.1" customHeight="1">
      <c r="A16" s="225"/>
      <c r="B16" s="239"/>
      <c r="C16" s="242"/>
      <c r="D16" s="98"/>
    </row>
    <row r="17" spans="1:4" ht="12.95" customHeight="1">
      <c r="A17" s="225"/>
      <c r="B17" s="239"/>
      <c r="C17" s="242"/>
      <c r="D17" s="98"/>
    </row>
    <row r="18" spans="1:4" ht="12.95" customHeight="1" thickBot="1">
      <c r="A18" s="226"/>
      <c r="B18" s="240"/>
      <c r="C18" s="243"/>
      <c r="D18" s="98"/>
    </row>
    <row r="19" spans="1:4" ht="48" customHeight="1" thickBot="1">
      <c r="A19" s="103" t="s">
        <v>65</v>
      </c>
      <c r="B19" s="165" t="s">
        <v>197</v>
      </c>
      <c r="C19" s="105">
        <f>C15</f>
        <v>0</v>
      </c>
      <c r="D19" s="98"/>
    </row>
    <row r="20" spans="1:4" ht="48" customHeight="1" thickBot="1">
      <c r="A20" s="106" t="s">
        <v>66</v>
      </c>
      <c r="B20" s="104" t="s">
        <v>209</v>
      </c>
      <c r="C20" s="105">
        <f>C15</f>
        <v>0</v>
      </c>
      <c r="D20" s="98"/>
    </row>
    <row r="21" spans="1:4" ht="48" customHeight="1" thickBot="1">
      <c r="A21" s="106" t="s">
        <v>75</v>
      </c>
      <c r="B21" s="104" t="s">
        <v>216</v>
      </c>
      <c r="C21" s="105">
        <f>C19</f>
        <v>0</v>
      </c>
      <c r="D21" s="98"/>
    </row>
    <row r="22" spans="1:4" ht="48" customHeight="1" thickBot="1">
      <c r="A22" s="106" t="s">
        <v>68</v>
      </c>
      <c r="B22" s="104" t="s">
        <v>203</v>
      </c>
      <c r="C22" s="105">
        <f>C21</f>
        <v>0</v>
      </c>
      <c r="D22" s="98"/>
    </row>
    <row r="23" spans="1:4" ht="48" customHeight="1" thickBot="1">
      <c r="A23" s="106" t="s">
        <v>69</v>
      </c>
      <c r="B23" s="104" t="s">
        <v>210</v>
      </c>
      <c r="C23" s="105">
        <f t="shared" ref="C23:C25" si="0">C22</f>
        <v>0</v>
      </c>
      <c r="D23" s="98"/>
    </row>
    <row r="24" spans="1:4" ht="48" customHeight="1" thickBot="1">
      <c r="A24" s="106" t="s">
        <v>70</v>
      </c>
      <c r="B24" s="104" t="s">
        <v>217</v>
      </c>
      <c r="C24" s="105">
        <f t="shared" si="0"/>
        <v>0</v>
      </c>
      <c r="D24" s="98"/>
    </row>
    <row r="25" spans="1:4" ht="48" customHeight="1" thickBot="1">
      <c r="A25" s="106" t="s">
        <v>71</v>
      </c>
      <c r="B25" s="104" t="s">
        <v>199</v>
      </c>
      <c r="C25" s="105">
        <f t="shared" si="0"/>
        <v>0</v>
      </c>
      <c r="D25" s="98"/>
    </row>
    <row r="26" spans="1:4" ht="48" customHeight="1" thickBot="1">
      <c r="A26" s="106" t="s">
        <v>72</v>
      </c>
      <c r="B26" s="104" t="s">
        <v>204</v>
      </c>
      <c r="C26" s="105">
        <f>C15</f>
        <v>0</v>
      </c>
      <c r="D26" s="98"/>
    </row>
    <row r="27" spans="1:4" ht="48" customHeight="1" thickBot="1">
      <c r="A27" s="106" t="s">
        <v>73</v>
      </c>
      <c r="B27" s="98"/>
      <c r="C27" s="105">
        <f>C22</f>
        <v>0</v>
      </c>
      <c r="D27" s="98"/>
    </row>
    <row r="28" spans="1:4" ht="48" customHeight="1" thickBot="1">
      <c r="A28" s="106" t="s">
        <v>74</v>
      </c>
      <c r="B28" s="104" t="s">
        <v>205</v>
      </c>
      <c r="C28" s="105">
        <f>C27</f>
        <v>0</v>
      </c>
      <c r="D28" s="98"/>
    </row>
    <row r="29" spans="1:4" s="98" customFormat="1" ht="23.25" customHeight="1">
      <c r="A29" s="107"/>
      <c r="B29" s="107"/>
      <c r="C29" s="107"/>
    </row>
    <row r="30" spans="1:4" s="99" customFormat="1" ht="33" customHeight="1">
      <c r="A30" s="304"/>
      <c r="B30" s="304"/>
      <c r="C30" s="304"/>
    </row>
    <row r="31" spans="1:4" s="99" customFormat="1" ht="12.75" customHeight="1"/>
    <row r="32" spans="1:4" s="99" customFormat="1" ht="18" customHeight="1">
      <c r="A32" s="108"/>
      <c r="B32" s="108"/>
      <c r="C32" s="223"/>
    </row>
    <row r="33" spans="1:3" s="99" customFormat="1" ht="18" customHeight="1">
      <c r="A33" s="108"/>
      <c r="B33" s="108"/>
      <c r="C33" s="223"/>
    </row>
    <row r="34" spans="1:3" s="99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8:D41"/>
  <sheetViews>
    <sheetView topLeftCell="A13" workbookViewId="0">
      <selection activeCell="B19" sqref="B19:B28"/>
    </sheetView>
  </sheetViews>
  <sheetFormatPr defaultRowHeight="12.75"/>
  <cols>
    <col min="1" max="1" width="24.5703125" customWidth="1"/>
    <col min="2" max="2" width="90.85546875" customWidth="1"/>
    <col min="3" max="3" width="32.5703125" customWidth="1"/>
  </cols>
  <sheetData>
    <row r="8" spans="1:4" ht="13.5" thickBot="1"/>
    <row r="9" spans="1:4">
      <c r="A9" s="305" t="s">
        <v>40</v>
      </c>
      <c r="B9" s="198"/>
      <c r="C9" s="199"/>
      <c r="D9" s="21"/>
    </row>
    <row r="10" spans="1:4" s="21" customFormat="1">
      <c r="A10" s="306"/>
      <c r="B10" s="307"/>
      <c r="C10" s="252"/>
      <c r="D10" s="22"/>
    </row>
    <row r="11" spans="1:4">
      <c r="A11" s="306"/>
      <c r="B11" s="307"/>
      <c r="C11" s="252"/>
      <c r="D11" s="22"/>
    </row>
    <row r="12" spans="1:4" ht="34.5" customHeight="1" thickBot="1">
      <c r="A12" s="200"/>
      <c r="B12" s="201"/>
      <c r="C12" s="202"/>
      <c r="D12" s="22"/>
    </row>
    <row r="13" spans="1:4" ht="35.25" customHeight="1" thickBot="1">
      <c r="A13" s="308" t="s">
        <v>23</v>
      </c>
      <c r="B13" s="204"/>
      <c r="C13" s="27" t="s">
        <v>27</v>
      </c>
      <c r="D13" s="22"/>
    </row>
    <row r="14" spans="1:4" s="21" customFormat="1" ht="57" customHeight="1" thickBot="1">
      <c r="A14" s="29" t="s">
        <v>50</v>
      </c>
      <c r="B14" s="66" t="s">
        <v>97</v>
      </c>
      <c r="C14" s="67" t="s">
        <v>25</v>
      </c>
      <c r="D14" s="22"/>
    </row>
    <row r="15" spans="1:4" ht="15.95" customHeight="1">
      <c r="A15" s="264" t="s">
        <v>2</v>
      </c>
      <c r="B15" s="309" t="s">
        <v>24</v>
      </c>
      <c r="C15" s="312"/>
      <c r="D15" s="21"/>
    </row>
    <row r="16" spans="1:4" ht="14.1" customHeight="1">
      <c r="A16" s="265"/>
      <c r="B16" s="310"/>
      <c r="C16" s="313"/>
      <c r="D16" s="21"/>
    </row>
    <row r="17" spans="1:4" ht="12.95" customHeight="1">
      <c r="A17" s="265"/>
      <c r="B17" s="310"/>
      <c r="C17" s="313"/>
      <c r="D17" s="21"/>
    </row>
    <row r="18" spans="1:4" ht="12.95" customHeight="1" thickBot="1">
      <c r="A18" s="266"/>
      <c r="B18" s="311"/>
      <c r="C18" s="314"/>
      <c r="D18" s="21"/>
    </row>
    <row r="19" spans="1:4" ht="48" customHeight="1" thickBot="1">
      <c r="A19" s="23" t="s">
        <v>65</v>
      </c>
      <c r="B19" s="104" t="s">
        <v>175</v>
      </c>
      <c r="C19" s="34"/>
      <c r="D19" s="21"/>
    </row>
    <row r="20" spans="1:4" ht="48" customHeight="1" thickBot="1">
      <c r="A20" s="24" t="s">
        <v>66</v>
      </c>
      <c r="B20" s="104" t="s">
        <v>176</v>
      </c>
      <c r="C20" s="34"/>
      <c r="D20" s="21"/>
    </row>
    <row r="21" spans="1:4" ht="48" customHeight="1" thickBot="1">
      <c r="A21" s="24" t="s">
        <v>75</v>
      </c>
      <c r="B21" s="104" t="s">
        <v>177</v>
      </c>
      <c r="C21" s="34"/>
      <c r="D21" s="21"/>
    </row>
    <row r="22" spans="1:4" ht="48" customHeight="1" thickBot="1">
      <c r="A22" s="24" t="s">
        <v>68</v>
      </c>
      <c r="B22" s="104" t="s">
        <v>178</v>
      </c>
      <c r="C22" s="34"/>
      <c r="D22" s="21"/>
    </row>
    <row r="23" spans="1:4" ht="48" customHeight="1" thickBot="1">
      <c r="A23" s="24" t="s">
        <v>69</v>
      </c>
      <c r="B23" s="104" t="s">
        <v>180</v>
      </c>
      <c r="C23" s="34"/>
      <c r="D23" s="21"/>
    </row>
    <row r="24" spans="1:4" ht="48" customHeight="1" thickBot="1">
      <c r="A24" s="24" t="s">
        <v>70</v>
      </c>
      <c r="B24" s="104" t="s">
        <v>181</v>
      </c>
      <c r="C24" s="34"/>
      <c r="D24" s="21"/>
    </row>
    <row r="25" spans="1:4" ht="48" customHeight="1" thickBot="1">
      <c r="A25" s="24" t="s">
        <v>71</v>
      </c>
      <c r="B25" s="104" t="s">
        <v>218</v>
      </c>
      <c r="C25" s="34"/>
      <c r="D25" s="21"/>
    </row>
    <row r="26" spans="1:4" ht="48" customHeight="1" thickBot="1">
      <c r="A26" s="24" t="s">
        <v>72</v>
      </c>
      <c r="B26" s="104" t="s">
        <v>183</v>
      </c>
      <c r="C26" s="34"/>
      <c r="D26" s="21"/>
    </row>
    <row r="27" spans="1:4" ht="48" customHeight="1" thickBot="1">
      <c r="A27" s="24" t="s">
        <v>73</v>
      </c>
      <c r="B27" s="104" t="s">
        <v>184</v>
      </c>
      <c r="C27" s="34"/>
      <c r="D27" s="21"/>
    </row>
    <row r="28" spans="1:4" ht="48" customHeight="1" thickBot="1">
      <c r="A28" s="24" t="s">
        <v>74</v>
      </c>
      <c r="B28" s="104" t="s">
        <v>185</v>
      </c>
      <c r="C28" s="34"/>
      <c r="D28" s="21"/>
    </row>
    <row r="29" spans="1:4" s="21" customFormat="1" ht="23.25" customHeight="1">
      <c r="A29" s="25"/>
      <c r="B29" s="25"/>
      <c r="C29" s="25"/>
    </row>
    <row r="30" spans="1:4" s="22" customFormat="1" ht="33" customHeight="1">
      <c r="A30" s="315"/>
      <c r="B30" s="315"/>
      <c r="C30" s="315"/>
    </row>
    <row r="31" spans="1:4" s="22" customFormat="1" ht="12.75" customHeight="1"/>
    <row r="32" spans="1:4" s="22" customFormat="1" ht="18" customHeight="1">
      <c r="A32" s="26"/>
      <c r="B32" s="26"/>
      <c r="C32" s="248"/>
    </row>
    <row r="33" spans="1:3" s="22" customFormat="1" ht="18" customHeight="1">
      <c r="A33" s="26"/>
      <c r="B33" s="26"/>
      <c r="C33" s="248"/>
    </row>
    <row r="34" spans="1:3" s="22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42"/>
  <sheetViews>
    <sheetView topLeftCell="E25" workbookViewId="0">
      <selection activeCell="R30" sqref="R30:S30"/>
    </sheetView>
  </sheetViews>
  <sheetFormatPr defaultRowHeight="12.75"/>
  <cols>
    <col min="1" max="1" width="11.425781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21" customFormat="1" ht="13.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1"/>
      <c r="S10" s="42"/>
      <c r="T10" s="22"/>
    </row>
    <row r="11" spans="1:20" ht="15.7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22"/>
    </row>
    <row r="12" spans="1:20" ht="34.5" customHeight="1">
      <c r="A12" s="249" t="s">
        <v>64</v>
      </c>
      <c r="B12" s="250"/>
      <c r="C12" s="250"/>
      <c r="D12" s="250"/>
      <c r="E12" s="250"/>
      <c r="F12" s="250"/>
      <c r="G12" s="251" t="s">
        <v>52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2"/>
      <c r="T12" s="22"/>
    </row>
    <row r="13" spans="1:20" ht="35.25" customHeight="1" thickBot="1">
      <c r="A13" s="253"/>
      <c r="B13" s="250"/>
      <c r="C13" s="254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2"/>
      <c r="T13" s="22"/>
    </row>
    <row r="14" spans="1:20" s="21" customFormat="1" ht="27" customHeight="1" thickBot="1">
      <c r="A14" s="46"/>
      <c r="B14" s="255" t="s">
        <v>41</v>
      </c>
      <c r="C14" s="256"/>
      <c r="D14" s="257"/>
      <c r="E14" s="47" t="s">
        <v>22</v>
      </c>
      <c r="F14" s="258"/>
      <c r="G14" s="259"/>
      <c r="H14" s="259"/>
      <c r="I14" s="260"/>
      <c r="J14" s="261" t="s">
        <v>51</v>
      </c>
      <c r="K14" s="262"/>
      <c r="L14" s="263"/>
      <c r="M14" s="47" t="s">
        <v>22</v>
      </c>
      <c r="N14" s="258"/>
      <c r="O14" s="259"/>
      <c r="P14" s="259"/>
      <c r="Q14" s="259"/>
      <c r="R14" s="259"/>
      <c r="S14" s="260"/>
      <c r="T14" s="22"/>
    </row>
    <row r="15" spans="1:20" ht="15.95" customHeight="1">
      <c r="A15" s="264" t="s">
        <v>2</v>
      </c>
      <c r="B15" s="267" t="str">
        <f>'FORM SQ.ROSSA 1° SEMIF'!B14</f>
        <v>SICILA</v>
      </c>
      <c r="C15" s="268"/>
      <c r="D15" s="269"/>
      <c r="E15" s="273">
        <f>'FORM SQ.ROSSA 1° SEMIF'!C15</f>
        <v>0</v>
      </c>
      <c r="F15" s="274"/>
      <c r="G15" s="275"/>
      <c r="H15" s="275"/>
      <c r="I15" s="276"/>
      <c r="J15" s="267" t="str">
        <f>'FORM SQ.BLU 1°SEMIF'!B14</f>
        <v>PIEMONTE</v>
      </c>
      <c r="K15" s="268"/>
      <c r="L15" s="269"/>
      <c r="M15" s="286">
        <f>'FORM SQ.BLU 1°SEMIF'!C15</f>
        <v>0</v>
      </c>
      <c r="N15" s="274"/>
      <c r="O15" s="275"/>
      <c r="P15" s="275"/>
      <c r="Q15" s="276"/>
      <c r="R15" s="288" t="s">
        <v>1</v>
      </c>
      <c r="S15" s="199"/>
      <c r="T15" s="21"/>
    </row>
    <row r="16" spans="1:20" ht="14.1" customHeight="1" thickBot="1">
      <c r="A16" s="265"/>
      <c r="B16" s="270"/>
      <c r="C16" s="271"/>
      <c r="D16" s="272"/>
      <c r="E16" s="202"/>
      <c r="F16" s="277"/>
      <c r="G16" s="278"/>
      <c r="H16" s="278"/>
      <c r="I16" s="279"/>
      <c r="J16" s="270"/>
      <c r="K16" s="271"/>
      <c r="L16" s="272"/>
      <c r="M16" s="287"/>
      <c r="N16" s="277"/>
      <c r="O16" s="278"/>
      <c r="P16" s="278"/>
      <c r="Q16" s="279"/>
      <c r="R16" s="200"/>
      <c r="S16" s="202"/>
      <c r="T16" s="21"/>
    </row>
    <row r="17" spans="1:20" ht="12.95" customHeight="1">
      <c r="A17" s="265"/>
      <c r="B17" s="280" t="s">
        <v>32</v>
      </c>
      <c r="C17" s="281"/>
      <c r="D17" s="281"/>
      <c r="E17" s="282"/>
      <c r="F17" s="289" t="s">
        <v>3</v>
      </c>
      <c r="G17" s="289" t="s">
        <v>4</v>
      </c>
      <c r="H17" s="289" t="s">
        <v>5</v>
      </c>
      <c r="I17" s="289" t="s">
        <v>6</v>
      </c>
      <c r="J17" s="280" t="s">
        <v>33</v>
      </c>
      <c r="K17" s="281"/>
      <c r="L17" s="281"/>
      <c r="M17" s="282"/>
      <c r="N17" s="289" t="s">
        <v>3</v>
      </c>
      <c r="O17" s="289" t="s">
        <v>4</v>
      </c>
      <c r="P17" s="289" t="s">
        <v>5</v>
      </c>
      <c r="Q17" s="289" t="s">
        <v>6</v>
      </c>
      <c r="R17" s="291" t="s">
        <v>28</v>
      </c>
      <c r="S17" s="293" t="s">
        <v>27</v>
      </c>
      <c r="T17" s="21"/>
    </row>
    <row r="18" spans="1:20" ht="12.95" customHeight="1" thickBot="1">
      <c r="A18" s="266"/>
      <c r="B18" s="283"/>
      <c r="C18" s="284"/>
      <c r="D18" s="284"/>
      <c r="E18" s="285"/>
      <c r="F18" s="290"/>
      <c r="G18" s="290"/>
      <c r="H18" s="290"/>
      <c r="I18" s="290"/>
      <c r="J18" s="283"/>
      <c r="K18" s="284"/>
      <c r="L18" s="284"/>
      <c r="M18" s="285"/>
      <c r="N18" s="290"/>
      <c r="O18" s="290"/>
      <c r="P18" s="290"/>
      <c r="Q18" s="290"/>
      <c r="R18" s="292"/>
      <c r="S18" s="294"/>
      <c r="T18" s="21"/>
    </row>
    <row r="19" spans="1:20" ht="48" customHeight="1" thickBot="1">
      <c r="A19" s="122" t="s">
        <v>65</v>
      </c>
      <c r="B19" s="206" t="str">
        <f>'FORM SQ.ROSSA 1° SEMIF'!B19</f>
        <v>AZZARELLO MARCO</v>
      </c>
      <c r="C19" s="207"/>
      <c r="D19" s="207"/>
      <c r="E19" s="295"/>
      <c r="F19" s="34">
        <v>3</v>
      </c>
      <c r="G19" s="34">
        <v>9</v>
      </c>
      <c r="H19" s="48">
        <f t="shared" ref="H19:H28" si="0">IF(O19="","",IF(O19&gt;=0,O19))</f>
        <v>1</v>
      </c>
      <c r="I19" s="49" t="str">
        <f t="shared" ref="I19:I28" si="1">IF(F19&lt;3,"",IF(F19=5,"TO",IF(F19=4,"S",IF(F19=3,IF(N19=1,"PP","PO")))))</f>
        <v>PP</v>
      </c>
      <c r="J19" s="296" t="str">
        <f>'FORM SQ.BLU 1°SEMIF'!B19</f>
        <v>FRENI GIOVANNI</v>
      </c>
      <c r="K19" s="297"/>
      <c r="L19" s="297"/>
      <c r="M19" s="298"/>
      <c r="N19" s="34">
        <v>1</v>
      </c>
      <c r="O19" s="34">
        <v>1</v>
      </c>
      <c r="P19" s="48">
        <f t="shared" ref="P19:P28" si="2">IF(G19="","",IF(G19&gt;=0,G19))</f>
        <v>9</v>
      </c>
      <c r="Q19" s="49" t="str">
        <f t="shared" ref="Q19:Q28" si="3">IF(N19&lt;3,"",IF(N19=5,"TO",IF(N19=4,"S",IF(N19=3,IF(F19=1,"PP","PO")))))</f>
        <v/>
      </c>
      <c r="R19" s="50">
        <f t="shared" ref="R19:R28" si="4">IF(F19=N19,"",IF(F19&gt;N19,1,""))</f>
        <v>1</v>
      </c>
      <c r="S19" s="51" t="str">
        <f t="shared" ref="S19:S28" si="5">IF(N19=F19,"",IF(N19&gt;F19,1,""))</f>
        <v/>
      </c>
      <c r="T19" s="21"/>
    </row>
    <row r="20" spans="1:20" ht="48" customHeight="1" thickBot="1">
      <c r="A20" s="121" t="s">
        <v>66</v>
      </c>
      <c r="B20" s="206" t="str">
        <f>'FORM SQ.ROSSA 1° SEMIF'!B20</f>
        <v>PARATORE GAETANO</v>
      </c>
      <c r="C20" s="207"/>
      <c r="D20" s="207"/>
      <c r="E20" s="295"/>
      <c r="F20" s="34">
        <v>0</v>
      </c>
      <c r="G20" s="34">
        <v>0</v>
      </c>
      <c r="H20" s="48">
        <f t="shared" si="0"/>
        <v>8</v>
      </c>
      <c r="I20" s="49" t="str">
        <f t="shared" si="1"/>
        <v/>
      </c>
      <c r="J20" s="296" t="str">
        <f>'FORM SQ.BLU 1°SEMIF'!B20</f>
        <v>SANDRON JACOPO</v>
      </c>
      <c r="K20" s="297"/>
      <c r="L20" s="297"/>
      <c r="M20" s="298"/>
      <c r="N20" s="34">
        <v>4</v>
      </c>
      <c r="O20" s="34">
        <v>8</v>
      </c>
      <c r="P20" s="48">
        <f t="shared" si="2"/>
        <v>0</v>
      </c>
      <c r="Q20" s="49" t="str">
        <f t="shared" si="3"/>
        <v>S</v>
      </c>
      <c r="R20" s="50" t="str">
        <f t="shared" si="4"/>
        <v/>
      </c>
      <c r="S20" s="51">
        <f t="shared" si="5"/>
        <v>1</v>
      </c>
      <c r="T20" s="21"/>
    </row>
    <row r="21" spans="1:20" ht="48" customHeight="1" thickBot="1">
      <c r="A21" s="121" t="s">
        <v>75</v>
      </c>
      <c r="B21" s="206" t="str">
        <f>'FORM SQ.ROSSA 1° SEMIF'!B21</f>
        <v>CHIARA MASSIMILIAN</v>
      </c>
      <c r="C21" s="207"/>
      <c r="D21" s="207"/>
      <c r="E21" s="295"/>
      <c r="F21" s="34">
        <v>4</v>
      </c>
      <c r="G21" s="34">
        <v>11</v>
      </c>
      <c r="H21" s="48">
        <f t="shared" si="0"/>
        <v>0</v>
      </c>
      <c r="I21" s="49" t="str">
        <f t="shared" si="1"/>
        <v>S</v>
      </c>
      <c r="J21" s="296" t="str">
        <f>'FORM SQ.BLU 1°SEMIF'!B21</f>
        <v>BOGGIO FRANCESCO</v>
      </c>
      <c r="K21" s="297"/>
      <c r="L21" s="297"/>
      <c r="M21" s="298"/>
      <c r="N21" s="34">
        <v>0</v>
      </c>
      <c r="O21" s="34">
        <v>0</v>
      </c>
      <c r="P21" s="48">
        <f t="shared" si="2"/>
        <v>11</v>
      </c>
      <c r="Q21" s="49" t="str">
        <f t="shared" si="3"/>
        <v/>
      </c>
      <c r="R21" s="52">
        <f t="shared" si="4"/>
        <v>1</v>
      </c>
      <c r="S21" s="53" t="str">
        <f t="shared" si="5"/>
        <v/>
      </c>
      <c r="T21" s="21"/>
    </row>
    <row r="22" spans="1:20" ht="48" customHeight="1" thickBot="1">
      <c r="A22" s="121" t="s">
        <v>68</v>
      </c>
      <c r="B22" s="206" t="str">
        <f>'FORM SQ.ROSSA 1° SEMIF'!B22</f>
        <v>SANFILIPPO DOMENICO</v>
      </c>
      <c r="C22" s="207"/>
      <c r="D22" s="207"/>
      <c r="E22" s="295"/>
      <c r="F22" s="34">
        <v>5</v>
      </c>
      <c r="G22" s="34">
        <v>4</v>
      </c>
      <c r="H22" s="48">
        <f t="shared" si="0"/>
        <v>0</v>
      </c>
      <c r="I22" s="49" t="str">
        <f t="shared" si="1"/>
        <v>TO</v>
      </c>
      <c r="J22" s="296" t="str">
        <f>'FORM SQ.BLU 1°SEMIF'!B22</f>
        <v>DE MARTINO EMILIANO</v>
      </c>
      <c r="K22" s="297"/>
      <c r="L22" s="297"/>
      <c r="M22" s="298"/>
      <c r="N22" s="34">
        <v>0</v>
      </c>
      <c r="O22" s="34">
        <v>0</v>
      </c>
      <c r="P22" s="48">
        <f t="shared" si="2"/>
        <v>4</v>
      </c>
      <c r="Q22" s="49" t="str">
        <f t="shared" si="3"/>
        <v/>
      </c>
      <c r="R22" s="52">
        <f t="shared" si="4"/>
        <v>1</v>
      </c>
      <c r="S22" s="53" t="str">
        <f t="shared" si="5"/>
        <v/>
      </c>
      <c r="T22" s="21"/>
    </row>
    <row r="23" spans="1:20" ht="48" customHeight="1" thickBot="1">
      <c r="A23" s="121" t="s">
        <v>69</v>
      </c>
      <c r="B23" s="206" t="str">
        <f>'FORM SQ.ROSSA 1° SEMIF'!B23</f>
        <v>MAIORANA EMANUELE</v>
      </c>
      <c r="C23" s="207"/>
      <c r="D23" s="207"/>
      <c r="E23" s="295"/>
      <c r="F23" s="34">
        <v>5</v>
      </c>
      <c r="G23" s="34">
        <v>12</v>
      </c>
      <c r="H23" s="48">
        <f t="shared" si="0"/>
        <v>6</v>
      </c>
      <c r="I23" s="49" t="str">
        <f t="shared" si="1"/>
        <v>TO</v>
      </c>
      <c r="J23" s="296" t="str">
        <f>'FORM SQ.BLU 1°SEMIF'!B23</f>
        <v>BARBIERI GIUSEPPE</v>
      </c>
      <c r="K23" s="297"/>
      <c r="L23" s="297"/>
      <c r="M23" s="298"/>
      <c r="N23" s="34">
        <v>0</v>
      </c>
      <c r="O23" s="34">
        <v>6</v>
      </c>
      <c r="P23" s="48">
        <f t="shared" si="2"/>
        <v>12</v>
      </c>
      <c r="Q23" s="49" t="str">
        <f t="shared" si="3"/>
        <v/>
      </c>
      <c r="R23" s="52">
        <f t="shared" si="4"/>
        <v>1</v>
      </c>
      <c r="S23" s="53" t="str">
        <f t="shared" si="5"/>
        <v/>
      </c>
      <c r="T23" s="21"/>
    </row>
    <row r="24" spans="1:20" ht="48" customHeight="1" thickBot="1">
      <c r="A24" s="121" t="s">
        <v>70</v>
      </c>
      <c r="B24" s="206" t="str">
        <f>'FORM SQ.ROSSA 1° SEMIF'!B24</f>
        <v>GARCIA MEJIA</v>
      </c>
      <c r="C24" s="207"/>
      <c r="D24" s="207"/>
      <c r="E24" s="295"/>
      <c r="F24" s="34">
        <v>0</v>
      </c>
      <c r="G24" s="34">
        <v>0</v>
      </c>
      <c r="H24" s="48">
        <f t="shared" si="0"/>
        <v>6</v>
      </c>
      <c r="I24" s="49" t="str">
        <f t="shared" si="1"/>
        <v/>
      </c>
      <c r="J24" s="296" t="str">
        <f>'FORM SQ.BLU 1°SEMIF'!B24</f>
        <v>FIDELBO SIMONE</v>
      </c>
      <c r="K24" s="297"/>
      <c r="L24" s="297"/>
      <c r="M24" s="298"/>
      <c r="N24" s="34">
        <v>5</v>
      </c>
      <c r="O24" s="34">
        <v>6</v>
      </c>
      <c r="P24" s="48">
        <f t="shared" si="2"/>
        <v>0</v>
      </c>
      <c r="Q24" s="49" t="str">
        <f t="shared" si="3"/>
        <v>TO</v>
      </c>
      <c r="R24" s="52" t="str">
        <f t="shared" si="4"/>
        <v/>
      </c>
      <c r="S24" s="53">
        <f t="shared" si="5"/>
        <v>1</v>
      </c>
      <c r="T24" s="21"/>
    </row>
    <row r="25" spans="1:20" ht="48" customHeight="1" thickBot="1">
      <c r="A25" s="121" t="s">
        <v>71</v>
      </c>
      <c r="B25" s="206" t="str">
        <f>'FORM SQ.ROSSA 1° SEMIF'!B25</f>
        <v>BORDINO FEDERICO</v>
      </c>
      <c r="C25" s="207"/>
      <c r="D25" s="207"/>
      <c r="E25" s="295"/>
      <c r="F25" s="34">
        <v>4</v>
      </c>
      <c r="G25" s="34">
        <v>12</v>
      </c>
      <c r="H25" s="48">
        <f t="shared" si="0"/>
        <v>0</v>
      </c>
      <c r="I25" s="49" t="str">
        <f t="shared" si="1"/>
        <v>S</v>
      </c>
      <c r="J25" s="296" t="str">
        <f>'FORM SQ.BLU 1°SEMIF'!B25</f>
        <v>DE ALBERA EMANUELE</v>
      </c>
      <c r="K25" s="297"/>
      <c r="L25" s="297"/>
      <c r="M25" s="298"/>
      <c r="N25" s="34">
        <v>0</v>
      </c>
      <c r="O25" s="34">
        <v>0</v>
      </c>
      <c r="P25" s="48">
        <f t="shared" si="2"/>
        <v>12</v>
      </c>
      <c r="Q25" s="49" t="str">
        <f t="shared" si="3"/>
        <v/>
      </c>
      <c r="R25" s="52">
        <f t="shared" si="4"/>
        <v>1</v>
      </c>
      <c r="S25" s="53" t="str">
        <f t="shared" si="5"/>
        <v/>
      </c>
      <c r="T25" s="21"/>
    </row>
    <row r="26" spans="1:20" ht="48" customHeight="1" thickBot="1">
      <c r="A26" s="121" t="s">
        <v>72</v>
      </c>
      <c r="B26" s="206" t="str">
        <f>'FORM SQ.ROSSA 1° SEMIF'!B26</f>
        <v>TOSTO LUCA</v>
      </c>
      <c r="C26" s="207"/>
      <c r="D26" s="207"/>
      <c r="E26" s="295"/>
      <c r="F26" s="34">
        <v>0</v>
      </c>
      <c r="G26" s="34">
        <v>6</v>
      </c>
      <c r="H26" s="48">
        <f t="shared" si="0"/>
        <v>9</v>
      </c>
      <c r="I26" s="49" t="str">
        <f t="shared" si="1"/>
        <v/>
      </c>
      <c r="J26" s="296" t="str">
        <f>'FORM SQ.BLU 1°SEMIF'!B26</f>
        <v>GIAIMO DANIELE</v>
      </c>
      <c r="K26" s="297"/>
      <c r="L26" s="297"/>
      <c r="M26" s="298"/>
      <c r="N26" s="34">
        <v>5</v>
      </c>
      <c r="O26" s="34">
        <v>9</v>
      </c>
      <c r="P26" s="48">
        <f t="shared" si="2"/>
        <v>6</v>
      </c>
      <c r="Q26" s="49" t="str">
        <f t="shared" si="3"/>
        <v>TO</v>
      </c>
      <c r="R26" s="52" t="str">
        <f t="shared" si="4"/>
        <v/>
      </c>
      <c r="S26" s="53">
        <f t="shared" si="5"/>
        <v>1</v>
      </c>
      <c r="T26" s="21"/>
    </row>
    <row r="27" spans="1:20" ht="48" customHeight="1" thickBot="1">
      <c r="A27" s="121" t="s">
        <v>77</v>
      </c>
      <c r="B27" s="206">
        <f>'FORM SQ.ROSSA 1° SEMIF'!B27</f>
        <v>0</v>
      </c>
      <c r="C27" s="207"/>
      <c r="D27" s="207"/>
      <c r="E27" s="295"/>
      <c r="F27" s="34"/>
      <c r="G27" s="34"/>
      <c r="H27" s="48">
        <f t="shared" si="0"/>
        <v>0</v>
      </c>
      <c r="I27" s="49" t="str">
        <f t="shared" si="1"/>
        <v/>
      </c>
      <c r="J27" s="296" t="str">
        <f>'FORM SQ.BLU 1°SEMIF'!B27</f>
        <v>ZANDOMENEGHI MARTINA</v>
      </c>
      <c r="K27" s="297"/>
      <c r="L27" s="297"/>
      <c r="M27" s="298"/>
      <c r="N27" s="34">
        <v>5</v>
      </c>
      <c r="O27" s="34">
        <v>0</v>
      </c>
      <c r="P27" s="48" t="str">
        <f t="shared" si="2"/>
        <v/>
      </c>
      <c r="Q27" s="49" t="str">
        <f t="shared" si="3"/>
        <v>TO</v>
      </c>
      <c r="R27" s="52" t="str">
        <f t="shared" si="4"/>
        <v/>
      </c>
      <c r="S27" s="53">
        <f t="shared" si="5"/>
        <v>1</v>
      </c>
      <c r="T27" s="21"/>
    </row>
    <row r="28" spans="1:20" ht="48" customHeight="1" thickBot="1">
      <c r="A28" s="121" t="s">
        <v>74</v>
      </c>
      <c r="B28" s="206" t="str">
        <f>'FORM SQ.ROSSA 1° SEMIF'!B28</f>
        <v>GIUFFRIDA FEDERICA</v>
      </c>
      <c r="C28" s="207"/>
      <c r="D28" s="207"/>
      <c r="E28" s="295"/>
      <c r="F28" s="34">
        <v>0</v>
      </c>
      <c r="G28" s="34">
        <v>0</v>
      </c>
      <c r="H28" s="48">
        <f t="shared" si="0"/>
        <v>8</v>
      </c>
      <c r="I28" s="49" t="str">
        <f t="shared" si="1"/>
        <v/>
      </c>
      <c r="J28" s="296" t="str">
        <f>'FORM SQ.BLU 1°SEMIF'!B28</f>
        <v>RAINERO CAROLA</v>
      </c>
      <c r="K28" s="297"/>
      <c r="L28" s="297"/>
      <c r="M28" s="298"/>
      <c r="N28" s="34">
        <v>5</v>
      </c>
      <c r="O28" s="34">
        <v>8</v>
      </c>
      <c r="P28" s="48">
        <f t="shared" si="2"/>
        <v>0</v>
      </c>
      <c r="Q28" s="49" t="str">
        <f t="shared" si="3"/>
        <v>TO</v>
      </c>
      <c r="R28" s="52" t="str">
        <f t="shared" si="4"/>
        <v/>
      </c>
      <c r="S28" s="53">
        <f t="shared" si="5"/>
        <v>1</v>
      </c>
      <c r="T28" s="21"/>
    </row>
    <row r="29" spans="1:20" ht="24" customHeight="1" thickBot="1">
      <c r="A29" s="54"/>
      <c r="B29" s="55"/>
      <c r="C29" s="55"/>
      <c r="D29" s="55"/>
      <c r="E29" s="55"/>
      <c r="F29" s="56" t="s">
        <v>8</v>
      </c>
      <c r="G29" s="56" t="s">
        <v>9</v>
      </c>
      <c r="H29" s="56" t="s">
        <v>10</v>
      </c>
      <c r="I29" s="56" t="s">
        <v>11</v>
      </c>
      <c r="J29" s="55"/>
      <c r="K29" s="55"/>
      <c r="L29" s="55"/>
      <c r="M29" s="55"/>
      <c r="N29" s="56" t="s">
        <v>8</v>
      </c>
      <c r="O29" s="56" t="s">
        <v>9</v>
      </c>
      <c r="P29" s="56" t="s">
        <v>10</v>
      </c>
      <c r="Q29" s="56" t="s">
        <v>11</v>
      </c>
      <c r="R29" s="55"/>
      <c r="S29" s="57"/>
      <c r="T29" s="21"/>
    </row>
    <row r="30" spans="1:20" ht="33" customHeight="1" thickBot="1">
      <c r="A30" s="299" t="s">
        <v>7</v>
      </c>
      <c r="B30" s="300"/>
      <c r="C30" s="300"/>
      <c r="D30" s="300"/>
      <c r="E30" s="300"/>
      <c r="F30" s="34">
        <f>SUM(F19:F28)</f>
        <v>21</v>
      </c>
      <c r="G30" s="34">
        <f>SUM(G19:G28)</f>
        <v>54</v>
      </c>
      <c r="H30" s="168">
        <f>SUM(H19:H28)</f>
        <v>38</v>
      </c>
      <c r="I30" s="170">
        <f>SUM(R19:R28)</f>
        <v>5</v>
      </c>
      <c r="J30" s="301" t="s">
        <v>7</v>
      </c>
      <c r="K30" s="300"/>
      <c r="L30" s="300"/>
      <c r="M30" s="302"/>
      <c r="N30" s="34">
        <f>SUM(N19:N28)</f>
        <v>25</v>
      </c>
      <c r="O30" s="34">
        <f>SUM(O19:O28)</f>
        <v>38</v>
      </c>
      <c r="P30" s="168">
        <f>SUM(P19:P28)</f>
        <v>54</v>
      </c>
      <c r="Q30" s="169">
        <f>SUM(S19:S28)</f>
        <v>5</v>
      </c>
      <c r="R30" s="52"/>
      <c r="S30" s="53"/>
      <c r="T30" s="21"/>
    </row>
    <row r="31" spans="1:20">
      <c r="A31" s="58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244">
        <f>SUM(R19:R28)</f>
        <v>5</v>
      </c>
      <c r="S31" s="244">
        <f>SUM(S19:S28)</f>
        <v>5</v>
      </c>
      <c r="T31" s="21"/>
    </row>
    <row r="32" spans="1:20" ht="18">
      <c r="A32" s="59"/>
      <c r="B32" s="26"/>
      <c r="C32" s="26"/>
      <c r="D32" s="247" t="s">
        <v>97</v>
      </c>
      <c r="E32" s="248"/>
      <c r="F32" s="248"/>
      <c r="G32" s="248"/>
      <c r="H32" s="248"/>
      <c r="I32" s="248"/>
      <c r="J32" s="248"/>
      <c r="K32" s="248"/>
      <c r="L32" s="248"/>
      <c r="M32" s="22"/>
      <c r="N32" s="22"/>
      <c r="O32" s="22"/>
      <c r="P32" s="22"/>
      <c r="Q32" s="60"/>
      <c r="R32" s="245"/>
      <c r="S32" s="245"/>
      <c r="T32" s="21"/>
    </row>
    <row r="33" spans="1:20" ht="18">
      <c r="A33" s="59"/>
      <c r="B33" s="26"/>
      <c r="C33" s="26"/>
      <c r="D33" s="248"/>
      <c r="E33" s="248"/>
      <c r="F33" s="248"/>
      <c r="G33" s="248"/>
      <c r="H33" s="248"/>
      <c r="I33" s="248"/>
      <c r="J33" s="248"/>
      <c r="K33" s="248"/>
      <c r="L33" s="248"/>
      <c r="M33" s="22"/>
      <c r="N33" s="22"/>
      <c r="O33" s="22"/>
      <c r="P33" s="22"/>
      <c r="Q33" s="60"/>
      <c r="R33" s="245"/>
      <c r="S33" s="245"/>
      <c r="T33" s="21"/>
    </row>
    <row r="34" spans="1:20" ht="13.5" thickBo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46"/>
      <c r="S34" s="246"/>
      <c r="T34" s="21"/>
    </row>
    <row r="36" spans="1:20">
      <c r="K36" s="64"/>
      <c r="L36" s="64"/>
      <c r="M36" s="64"/>
      <c r="N36" s="64"/>
      <c r="O36" s="64"/>
    </row>
    <row r="38" spans="1:20" ht="27.75">
      <c r="J38" s="35"/>
    </row>
    <row r="39" spans="1:20">
      <c r="J39" s="30"/>
    </row>
    <row r="40" spans="1:20" ht="20.25">
      <c r="F40" s="30"/>
      <c r="G40" s="30"/>
      <c r="J40" s="36"/>
    </row>
    <row r="41" spans="1:20" ht="21" customHeight="1">
      <c r="F41" s="30"/>
      <c r="G41" s="30"/>
      <c r="J41" s="30"/>
    </row>
    <row r="42" spans="1:20" ht="20.25">
      <c r="J42" s="37"/>
    </row>
  </sheetData>
  <mergeCells count="53">
    <mergeCell ref="J25:M25"/>
    <mergeCell ref="B20:E20"/>
    <mergeCell ref="J20:M20"/>
    <mergeCell ref="B21:E21"/>
    <mergeCell ref="J21:M21"/>
    <mergeCell ref="B23:E23"/>
    <mergeCell ref="J23:M23"/>
    <mergeCell ref="R31:R34"/>
    <mergeCell ref="S31:S34"/>
    <mergeCell ref="D32:L33"/>
    <mergeCell ref="B22:E22"/>
    <mergeCell ref="J22:M22"/>
    <mergeCell ref="B26:E26"/>
    <mergeCell ref="A30:E30"/>
    <mergeCell ref="J30:M30"/>
    <mergeCell ref="J28:M28"/>
    <mergeCell ref="J26:M26"/>
    <mergeCell ref="B27:E27"/>
    <mergeCell ref="J27:M27"/>
    <mergeCell ref="B28:E28"/>
    <mergeCell ref="B24:E24"/>
    <mergeCell ref="B25:E25"/>
    <mergeCell ref="J24:M24"/>
    <mergeCell ref="B19:E19"/>
    <mergeCell ref="J19:M19"/>
    <mergeCell ref="J17:M18"/>
    <mergeCell ref="N17:N18"/>
    <mergeCell ref="O17:O18"/>
    <mergeCell ref="P17:P18"/>
    <mergeCell ref="J15:L16"/>
    <mergeCell ref="M15:M16"/>
    <mergeCell ref="N15:Q16"/>
    <mergeCell ref="R15:S16"/>
    <mergeCell ref="Q17:Q18"/>
    <mergeCell ref="R17:R18"/>
    <mergeCell ref="S17:S18"/>
    <mergeCell ref="A15:A18"/>
    <mergeCell ref="B15:D16"/>
    <mergeCell ref="E15:E16"/>
    <mergeCell ref="F15:I16"/>
    <mergeCell ref="B17:E18"/>
    <mergeCell ref="F17:F18"/>
    <mergeCell ref="G17:G18"/>
    <mergeCell ref="H17:H18"/>
    <mergeCell ref="I17:I18"/>
    <mergeCell ref="A12:F12"/>
    <mergeCell ref="G12:S12"/>
    <mergeCell ref="A13:B13"/>
    <mergeCell ref="C13:S13"/>
    <mergeCell ref="B14:D14"/>
    <mergeCell ref="F14:I14"/>
    <mergeCell ref="J14:L14"/>
    <mergeCell ref="N14:S14"/>
  </mergeCells>
  <phoneticPr fontId="3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8:D41"/>
  <sheetViews>
    <sheetView topLeftCell="A25" workbookViewId="0">
      <selection activeCell="B32" sqref="B32"/>
    </sheetView>
  </sheetViews>
  <sheetFormatPr defaultRowHeight="12.75"/>
  <cols>
    <col min="1" max="1" width="25.140625" style="97" customWidth="1"/>
    <col min="2" max="2" width="90.85546875" style="97" customWidth="1"/>
    <col min="3" max="3" width="32.5703125" style="97" customWidth="1"/>
    <col min="4" max="16384" width="9.140625" style="97"/>
  </cols>
  <sheetData>
    <row r="8" spans="1:4" ht="13.5" thickBot="1"/>
    <row r="9" spans="1:4" ht="12.75" customHeight="1">
      <c r="A9" s="227" t="s">
        <v>64</v>
      </c>
      <c r="B9" s="228"/>
      <c r="C9" s="229"/>
      <c r="D9" s="98"/>
    </row>
    <row r="10" spans="1:4" s="98" customFormat="1">
      <c r="A10" s="230"/>
      <c r="B10" s="231"/>
      <c r="C10" s="232"/>
      <c r="D10" s="99"/>
    </row>
    <row r="11" spans="1:4">
      <c r="A11" s="230"/>
      <c r="B11" s="231"/>
      <c r="C11" s="232"/>
      <c r="D11" s="99"/>
    </row>
    <row r="12" spans="1:4" ht="34.5" customHeight="1" thickBot="1">
      <c r="A12" s="233"/>
      <c r="B12" s="234"/>
      <c r="C12" s="235"/>
      <c r="D12" s="99"/>
    </row>
    <row r="13" spans="1:4" ht="35.25" customHeight="1" thickBot="1">
      <c r="A13" s="236" t="s">
        <v>23</v>
      </c>
      <c r="B13" s="237"/>
      <c r="C13" s="100" t="s">
        <v>26</v>
      </c>
      <c r="D13" s="99"/>
    </row>
    <row r="14" spans="1:4" s="98" customFormat="1" ht="57" customHeight="1" thickBot="1">
      <c r="A14" s="65" t="s">
        <v>50</v>
      </c>
      <c r="B14" s="101" t="s">
        <v>92</v>
      </c>
      <c r="C14" s="102" t="s">
        <v>25</v>
      </c>
      <c r="D14" s="99"/>
    </row>
    <row r="15" spans="1:4" ht="15.95" customHeight="1">
      <c r="A15" s="224" t="s">
        <v>2</v>
      </c>
      <c r="B15" s="238" t="s">
        <v>24</v>
      </c>
      <c r="C15" s="241">
        <v>123456</v>
      </c>
      <c r="D15" s="98"/>
    </row>
    <row r="16" spans="1:4" ht="14.1" customHeight="1">
      <c r="A16" s="225"/>
      <c r="B16" s="239"/>
      <c r="C16" s="242"/>
      <c r="D16" s="98"/>
    </row>
    <row r="17" spans="1:4" ht="12.95" customHeight="1">
      <c r="A17" s="225"/>
      <c r="B17" s="239"/>
      <c r="C17" s="242"/>
      <c r="D17" s="98"/>
    </row>
    <row r="18" spans="1:4" ht="12.95" customHeight="1" thickBot="1">
      <c r="A18" s="226"/>
      <c r="B18" s="240"/>
      <c r="C18" s="243"/>
      <c r="D18" s="98"/>
    </row>
    <row r="19" spans="1:4" ht="48" customHeight="1" thickBot="1">
      <c r="A19" s="103" t="s">
        <v>65</v>
      </c>
      <c r="B19" s="104" t="s">
        <v>144</v>
      </c>
      <c r="C19" s="105">
        <f>C15</f>
        <v>123456</v>
      </c>
      <c r="D19" s="98"/>
    </row>
    <row r="20" spans="1:4" ht="48" customHeight="1" thickBot="1">
      <c r="A20" s="106" t="s">
        <v>66</v>
      </c>
      <c r="B20" s="104"/>
      <c r="C20" s="105">
        <f>C15</f>
        <v>123456</v>
      </c>
      <c r="D20" s="98"/>
    </row>
    <row r="21" spans="1:4" ht="48" customHeight="1" thickBot="1">
      <c r="A21" s="106" t="s">
        <v>75</v>
      </c>
      <c r="B21" s="104" t="s">
        <v>221</v>
      </c>
      <c r="C21" s="105">
        <f>C19</f>
        <v>123456</v>
      </c>
      <c r="D21" s="98"/>
    </row>
    <row r="22" spans="1:4" ht="48" customHeight="1" thickBot="1">
      <c r="A22" s="106" t="s">
        <v>68</v>
      </c>
      <c r="B22" s="104" t="s">
        <v>138</v>
      </c>
      <c r="C22" s="105">
        <f>C21</f>
        <v>123456</v>
      </c>
      <c r="D22" s="98"/>
    </row>
    <row r="23" spans="1:4" ht="48" customHeight="1" thickBot="1">
      <c r="A23" s="106" t="s">
        <v>69</v>
      </c>
      <c r="B23" s="104" t="s">
        <v>137</v>
      </c>
      <c r="C23" s="105">
        <f t="shared" ref="C23:C25" si="0">C22</f>
        <v>123456</v>
      </c>
      <c r="D23" s="98"/>
    </row>
    <row r="24" spans="1:4" ht="48" customHeight="1" thickBot="1">
      <c r="A24" s="106" t="s">
        <v>70</v>
      </c>
      <c r="B24" s="104"/>
      <c r="C24" s="105">
        <f t="shared" si="0"/>
        <v>123456</v>
      </c>
      <c r="D24" s="98"/>
    </row>
    <row r="25" spans="1:4" ht="48" customHeight="1" thickBot="1">
      <c r="A25" s="106" t="s">
        <v>71</v>
      </c>
      <c r="B25" s="104" t="s">
        <v>136</v>
      </c>
      <c r="C25" s="105">
        <f t="shared" si="0"/>
        <v>123456</v>
      </c>
      <c r="D25" s="98"/>
    </row>
    <row r="26" spans="1:4" ht="48" customHeight="1" thickBot="1">
      <c r="A26" s="106" t="s">
        <v>72</v>
      </c>
      <c r="B26" s="104" t="s">
        <v>222</v>
      </c>
      <c r="C26" s="105">
        <f>C15</f>
        <v>123456</v>
      </c>
      <c r="D26" s="98"/>
    </row>
    <row r="27" spans="1:4" ht="48" customHeight="1" thickBot="1">
      <c r="A27" s="106" t="s">
        <v>77</v>
      </c>
      <c r="B27" s="104" t="s">
        <v>145</v>
      </c>
      <c r="C27" s="105">
        <f>C22</f>
        <v>123456</v>
      </c>
      <c r="D27" s="98"/>
    </row>
    <row r="28" spans="1:4" ht="48" customHeight="1" thickBot="1">
      <c r="A28" s="106" t="s">
        <v>74</v>
      </c>
      <c r="B28" s="104" t="s">
        <v>228</v>
      </c>
      <c r="C28" s="105">
        <f>C27</f>
        <v>123456</v>
      </c>
      <c r="D28" s="98"/>
    </row>
    <row r="29" spans="1:4" s="98" customFormat="1" ht="23.25" customHeight="1">
      <c r="A29" s="107"/>
      <c r="B29" s="107"/>
      <c r="C29" s="107"/>
    </row>
    <row r="30" spans="1:4" s="99" customFormat="1" ht="33" customHeight="1">
      <c r="A30" s="304"/>
      <c r="B30" s="304"/>
      <c r="C30" s="304"/>
    </row>
    <row r="31" spans="1:4" s="99" customFormat="1" ht="12.75" customHeight="1"/>
    <row r="32" spans="1:4" s="99" customFormat="1" ht="18" customHeight="1">
      <c r="A32" s="108"/>
      <c r="B32" s="108"/>
      <c r="C32" s="223"/>
    </row>
    <row r="33" spans="1:3" s="99" customFormat="1" ht="18" customHeight="1">
      <c r="A33" s="108"/>
      <c r="B33" s="108"/>
      <c r="C33" s="223"/>
    </row>
    <row r="34" spans="1:3" s="99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8:D41"/>
  <sheetViews>
    <sheetView topLeftCell="A13" workbookViewId="0">
      <selection activeCell="B19" sqref="B19:B28"/>
    </sheetView>
  </sheetViews>
  <sheetFormatPr defaultRowHeight="12.75"/>
  <cols>
    <col min="1" max="1" width="24.5703125" customWidth="1"/>
    <col min="2" max="2" width="90.85546875" customWidth="1"/>
    <col min="3" max="3" width="32.5703125" customWidth="1"/>
  </cols>
  <sheetData>
    <row r="8" spans="1:4" ht="13.5" thickBot="1"/>
    <row r="9" spans="1:4">
      <c r="A9" s="305" t="s">
        <v>64</v>
      </c>
      <c r="B9" s="198"/>
      <c r="C9" s="199"/>
      <c r="D9" s="21"/>
    </row>
    <row r="10" spans="1:4" s="21" customFormat="1">
      <c r="A10" s="306"/>
      <c r="B10" s="307"/>
      <c r="C10" s="252"/>
      <c r="D10" s="22"/>
    </row>
    <row r="11" spans="1:4">
      <c r="A11" s="306"/>
      <c r="B11" s="307"/>
      <c r="C11" s="252"/>
      <c r="D11" s="22"/>
    </row>
    <row r="12" spans="1:4" ht="34.5" customHeight="1" thickBot="1">
      <c r="A12" s="200"/>
      <c r="B12" s="201"/>
      <c r="C12" s="202"/>
      <c r="D12" s="22"/>
    </row>
    <row r="13" spans="1:4" ht="35.25" customHeight="1" thickBot="1">
      <c r="A13" s="308" t="s">
        <v>23</v>
      </c>
      <c r="B13" s="204"/>
      <c r="C13" s="27" t="s">
        <v>27</v>
      </c>
      <c r="D13" s="22"/>
    </row>
    <row r="14" spans="1:4" s="21" customFormat="1" ht="57" customHeight="1" thickBot="1">
      <c r="A14" s="29" t="s">
        <v>50</v>
      </c>
      <c r="B14" s="66" t="s">
        <v>93</v>
      </c>
      <c r="C14" s="67" t="s">
        <v>25</v>
      </c>
      <c r="D14" s="22"/>
    </row>
    <row r="15" spans="1:4" ht="15.95" customHeight="1">
      <c r="A15" s="264" t="s">
        <v>2</v>
      </c>
      <c r="B15" s="309" t="s">
        <v>24</v>
      </c>
      <c r="C15" s="312">
        <v>789123</v>
      </c>
      <c r="D15" s="21"/>
    </row>
    <row r="16" spans="1:4" ht="14.1" customHeight="1">
      <c r="A16" s="265"/>
      <c r="B16" s="310"/>
      <c r="C16" s="313"/>
      <c r="D16" s="21"/>
    </row>
    <row r="17" spans="1:4" ht="12.95" customHeight="1">
      <c r="A17" s="265"/>
      <c r="B17" s="310"/>
      <c r="C17" s="313"/>
      <c r="D17" s="21"/>
    </row>
    <row r="18" spans="1:4" ht="12.95" customHeight="1" thickBot="1">
      <c r="A18" s="266"/>
      <c r="B18" s="311"/>
      <c r="C18" s="314"/>
      <c r="D18" s="21"/>
    </row>
    <row r="19" spans="1:4" ht="48" customHeight="1" thickBot="1">
      <c r="A19" s="23" t="s">
        <v>65</v>
      </c>
      <c r="B19" s="28" t="s">
        <v>158</v>
      </c>
      <c r="C19" s="34">
        <v>789123</v>
      </c>
      <c r="D19" s="21"/>
    </row>
    <row r="20" spans="1:4" ht="48" customHeight="1" thickBot="1">
      <c r="A20" s="24" t="s">
        <v>66</v>
      </c>
      <c r="B20" s="28" t="s">
        <v>155</v>
      </c>
      <c r="C20" s="34">
        <v>789123</v>
      </c>
      <c r="D20" s="21"/>
    </row>
    <row r="21" spans="1:4" ht="48" customHeight="1" thickBot="1">
      <c r="A21" s="24" t="s">
        <v>75</v>
      </c>
      <c r="B21" s="28" t="s">
        <v>150</v>
      </c>
      <c r="C21" s="34">
        <v>789123</v>
      </c>
      <c r="D21" s="21"/>
    </row>
    <row r="22" spans="1:4" ht="48" customHeight="1" thickBot="1">
      <c r="A22" s="24" t="s">
        <v>68</v>
      </c>
      <c r="B22" s="28" t="s">
        <v>161</v>
      </c>
      <c r="C22" s="34">
        <v>789123</v>
      </c>
      <c r="D22" s="21"/>
    </row>
    <row r="23" spans="1:4" ht="48" customHeight="1" thickBot="1">
      <c r="A23" s="24" t="s">
        <v>69</v>
      </c>
      <c r="B23" s="113" t="s">
        <v>154</v>
      </c>
      <c r="C23" s="34">
        <v>789124</v>
      </c>
      <c r="D23" s="21"/>
    </row>
    <row r="24" spans="1:4" ht="48" customHeight="1" thickBot="1">
      <c r="A24" s="24" t="s">
        <v>70</v>
      </c>
      <c r="B24" s="113" t="s">
        <v>160</v>
      </c>
      <c r="C24" s="34">
        <v>789125</v>
      </c>
      <c r="D24" s="21"/>
    </row>
    <row r="25" spans="1:4" ht="48" customHeight="1" thickBot="1">
      <c r="A25" s="24" t="s">
        <v>71</v>
      </c>
      <c r="B25" s="113" t="s">
        <v>152</v>
      </c>
      <c r="C25" s="34">
        <v>789126</v>
      </c>
      <c r="D25" s="21"/>
    </row>
    <row r="26" spans="1:4" ht="48" customHeight="1" thickBot="1">
      <c r="A26" s="24" t="s">
        <v>72</v>
      </c>
      <c r="B26" s="28" t="s">
        <v>151</v>
      </c>
      <c r="C26" s="34">
        <v>789123</v>
      </c>
      <c r="D26" s="21"/>
    </row>
    <row r="27" spans="1:4" ht="48" customHeight="1" thickBot="1">
      <c r="A27" s="24" t="s">
        <v>73</v>
      </c>
      <c r="B27" s="28"/>
      <c r="C27" s="34">
        <v>789123</v>
      </c>
      <c r="D27" s="21"/>
    </row>
    <row r="28" spans="1:4" ht="48" customHeight="1" thickBot="1">
      <c r="A28" s="24" t="s">
        <v>74</v>
      </c>
      <c r="B28" s="28" t="s">
        <v>224</v>
      </c>
      <c r="C28" s="34">
        <v>789123</v>
      </c>
      <c r="D28" s="21"/>
    </row>
    <row r="29" spans="1:4" s="21" customFormat="1" ht="23.25" customHeight="1">
      <c r="A29" s="25"/>
      <c r="B29" s="25"/>
      <c r="C29" s="25"/>
    </row>
    <row r="30" spans="1:4" s="22" customFormat="1" ht="33" customHeight="1">
      <c r="A30" s="315"/>
      <c r="B30" s="315"/>
      <c r="C30" s="315"/>
    </row>
    <row r="31" spans="1:4" s="22" customFormat="1" ht="12.75" customHeight="1"/>
    <row r="32" spans="1:4" s="22" customFormat="1" ht="18" customHeight="1">
      <c r="A32" s="26"/>
      <c r="B32" s="26"/>
      <c r="C32" s="248"/>
    </row>
    <row r="33" spans="1:3" s="22" customFormat="1" ht="18" customHeight="1">
      <c r="A33" s="26"/>
      <c r="B33" s="26"/>
      <c r="C33" s="248"/>
    </row>
    <row r="34" spans="1:3" s="22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42"/>
  <sheetViews>
    <sheetView topLeftCell="B22" zoomScale="80" zoomScaleNormal="80" workbookViewId="0">
      <selection activeCell="R30" sqref="R30:S30"/>
    </sheetView>
  </sheetViews>
  <sheetFormatPr defaultRowHeight="12.75"/>
  <cols>
    <col min="1" max="1" width="11.57031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21" customFormat="1" ht="13.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1"/>
      <c r="S10" s="42"/>
      <c r="T10" s="22"/>
    </row>
    <row r="11" spans="1:20" ht="15.7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22"/>
    </row>
    <row r="12" spans="1:20" ht="34.5" customHeight="1">
      <c r="A12" s="249" t="s">
        <v>64</v>
      </c>
      <c r="B12" s="250"/>
      <c r="C12" s="250"/>
      <c r="D12" s="250"/>
      <c r="E12" s="250"/>
      <c r="F12" s="250"/>
      <c r="G12" s="251" t="s">
        <v>61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2"/>
      <c r="T12" s="22"/>
    </row>
    <row r="13" spans="1:20" ht="35.25" customHeight="1" thickBot="1">
      <c r="A13" s="253"/>
      <c r="B13" s="250"/>
      <c r="C13" s="254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2"/>
      <c r="T13" s="22"/>
    </row>
    <row r="14" spans="1:20" s="21" customFormat="1" ht="27" customHeight="1" thickBot="1">
      <c r="A14" s="46"/>
      <c r="B14" s="255" t="s">
        <v>51</v>
      </c>
      <c r="C14" s="256"/>
      <c r="D14" s="257"/>
      <c r="E14" s="47" t="s">
        <v>22</v>
      </c>
      <c r="F14" s="258"/>
      <c r="G14" s="259"/>
      <c r="H14" s="259"/>
      <c r="I14" s="260"/>
      <c r="J14" s="261" t="s">
        <v>51</v>
      </c>
      <c r="K14" s="262"/>
      <c r="L14" s="263"/>
      <c r="M14" s="47" t="s">
        <v>22</v>
      </c>
      <c r="N14" s="258"/>
      <c r="O14" s="259"/>
      <c r="P14" s="259"/>
      <c r="Q14" s="259"/>
      <c r="R14" s="259"/>
      <c r="S14" s="260"/>
      <c r="T14" s="22"/>
    </row>
    <row r="15" spans="1:20" ht="15.95" customHeight="1">
      <c r="A15" s="264" t="s">
        <v>2</v>
      </c>
      <c r="B15" s="267" t="str">
        <f>'FORM SQ.ROSSA 2° SEMIF. '!B14</f>
        <v>CAMPANIA</v>
      </c>
      <c r="C15" s="268"/>
      <c r="D15" s="269"/>
      <c r="E15" s="273">
        <f>'FORM SQ.ROSSA 2° SEMIF. '!C15</f>
        <v>123456</v>
      </c>
      <c r="F15" s="274"/>
      <c r="G15" s="275"/>
      <c r="H15" s="275"/>
      <c r="I15" s="276"/>
      <c r="J15" s="267" t="str">
        <f>'FORM SQ.BLU 2° SEMIF'!B14</f>
        <v>LAZIO</v>
      </c>
      <c r="K15" s="268"/>
      <c r="L15" s="269"/>
      <c r="M15" s="286">
        <f>'FORM SQ.BLU 2° SEMIF'!C15</f>
        <v>789123</v>
      </c>
      <c r="N15" s="274"/>
      <c r="O15" s="275"/>
      <c r="P15" s="275"/>
      <c r="Q15" s="276"/>
      <c r="R15" s="288" t="s">
        <v>1</v>
      </c>
      <c r="S15" s="199"/>
      <c r="T15" s="21"/>
    </row>
    <row r="16" spans="1:20" ht="14.1" customHeight="1" thickBot="1">
      <c r="A16" s="265"/>
      <c r="B16" s="270"/>
      <c r="C16" s="271"/>
      <c r="D16" s="272"/>
      <c r="E16" s="202"/>
      <c r="F16" s="277"/>
      <c r="G16" s="278"/>
      <c r="H16" s="278"/>
      <c r="I16" s="279"/>
      <c r="J16" s="270"/>
      <c r="K16" s="271"/>
      <c r="L16" s="272"/>
      <c r="M16" s="287"/>
      <c r="N16" s="277"/>
      <c r="O16" s="278"/>
      <c r="P16" s="278"/>
      <c r="Q16" s="279"/>
      <c r="R16" s="200"/>
      <c r="S16" s="202"/>
      <c r="T16" s="21"/>
    </row>
    <row r="17" spans="1:20" ht="12.95" customHeight="1">
      <c r="A17" s="265"/>
      <c r="B17" s="280" t="s">
        <v>32</v>
      </c>
      <c r="C17" s="281"/>
      <c r="D17" s="281"/>
      <c r="E17" s="282"/>
      <c r="F17" s="289" t="s">
        <v>3</v>
      </c>
      <c r="G17" s="289" t="s">
        <v>4</v>
      </c>
      <c r="H17" s="289" t="s">
        <v>5</v>
      </c>
      <c r="I17" s="289" t="s">
        <v>6</v>
      </c>
      <c r="J17" s="280" t="s">
        <v>33</v>
      </c>
      <c r="K17" s="281"/>
      <c r="L17" s="281"/>
      <c r="M17" s="282"/>
      <c r="N17" s="289" t="s">
        <v>3</v>
      </c>
      <c r="O17" s="289" t="s">
        <v>4</v>
      </c>
      <c r="P17" s="289" t="s">
        <v>5</v>
      </c>
      <c r="Q17" s="289" t="s">
        <v>6</v>
      </c>
      <c r="R17" s="291" t="s">
        <v>28</v>
      </c>
      <c r="S17" s="293" t="s">
        <v>27</v>
      </c>
      <c r="T17" s="21"/>
    </row>
    <row r="18" spans="1:20" ht="12.95" customHeight="1" thickBot="1">
      <c r="A18" s="266"/>
      <c r="B18" s="283"/>
      <c r="C18" s="284"/>
      <c r="D18" s="284"/>
      <c r="E18" s="285"/>
      <c r="F18" s="290"/>
      <c r="G18" s="290"/>
      <c r="H18" s="290"/>
      <c r="I18" s="290"/>
      <c r="J18" s="283"/>
      <c r="K18" s="284"/>
      <c r="L18" s="284"/>
      <c r="M18" s="285"/>
      <c r="N18" s="290"/>
      <c r="O18" s="290"/>
      <c r="P18" s="290"/>
      <c r="Q18" s="290"/>
      <c r="R18" s="292"/>
      <c r="S18" s="294"/>
      <c r="T18" s="21"/>
    </row>
    <row r="19" spans="1:20" ht="48" customHeight="1" thickBot="1">
      <c r="A19" s="122" t="s">
        <v>65</v>
      </c>
      <c r="B19" s="206" t="str">
        <f>'FORM SQ.ROSSA 2° SEMIF. '!B19</f>
        <v>SUCCOIA VINCENZO</v>
      </c>
      <c r="C19" s="207"/>
      <c r="D19" s="207"/>
      <c r="E19" s="295"/>
      <c r="F19" s="34">
        <v>4</v>
      </c>
      <c r="G19" s="34">
        <v>16</v>
      </c>
      <c r="H19" s="48">
        <f t="shared" ref="H19:H28" si="0">IF(O19="","",IF(O19&gt;=0,O19))</f>
        <v>4</v>
      </c>
      <c r="I19" s="49" t="str">
        <f t="shared" ref="I19:I28" si="1">IF(F19&lt;3,"",IF(F19=5,"TO",IF(F19=4,"S",IF(F19=3,IF(N19=1,"PP","PO")))))</f>
        <v>S</v>
      </c>
      <c r="J19" s="296" t="str">
        <f>'FORM SQ.BLU 2° SEMIF'!B19</f>
        <v>RESTAGNO SAVERIO</v>
      </c>
      <c r="K19" s="297"/>
      <c r="L19" s="297"/>
      <c r="M19" s="298"/>
      <c r="N19" s="34">
        <v>1</v>
      </c>
      <c r="O19" s="34">
        <v>4</v>
      </c>
      <c r="P19" s="48">
        <f t="shared" ref="P19:P28" si="2">IF(G19="","",IF(G19&gt;=0,G19))</f>
        <v>16</v>
      </c>
      <c r="Q19" s="49" t="str">
        <f>IF(N19&lt;3,"",IF(N19=5,"TO",IF(N19=4,"S",IF(N19=3,IF(F19=1,"PP","PO")))))</f>
        <v/>
      </c>
      <c r="R19" s="50">
        <f t="shared" ref="R19:R28" si="3">IF(F19=N19,"",IF(F19&gt;N19,1,""))</f>
        <v>1</v>
      </c>
      <c r="S19" s="51" t="str">
        <f t="shared" ref="S19:S28" si="4">IF(N19=F19,"",IF(N19&gt;F19,1,""))</f>
        <v/>
      </c>
      <c r="T19" s="21"/>
    </row>
    <row r="20" spans="1:20" ht="48" customHeight="1" thickBot="1">
      <c r="A20" s="121" t="s">
        <v>66</v>
      </c>
      <c r="B20" s="206">
        <f>'FORM SQ.ROSSA 2° SEMIF. '!B20</f>
        <v>0</v>
      </c>
      <c r="C20" s="207"/>
      <c r="D20" s="207"/>
      <c r="E20" s="295"/>
      <c r="F20" s="34">
        <v>0</v>
      </c>
      <c r="G20" s="34">
        <v>0</v>
      </c>
      <c r="H20" s="48">
        <f t="shared" si="0"/>
        <v>0</v>
      </c>
      <c r="I20" s="49" t="str">
        <f t="shared" si="1"/>
        <v/>
      </c>
      <c r="J20" s="296" t="str">
        <f>'FORM SQ.BLU 2° SEMIF'!B20</f>
        <v>DI CARMINE LUCA</v>
      </c>
      <c r="K20" s="297"/>
      <c r="L20" s="297"/>
      <c r="M20" s="298"/>
      <c r="N20" s="34">
        <v>5</v>
      </c>
      <c r="O20" s="34">
        <v>0</v>
      </c>
      <c r="P20" s="48">
        <f t="shared" si="2"/>
        <v>0</v>
      </c>
      <c r="Q20" s="49" t="s">
        <v>229</v>
      </c>
      <c r="R20" s="50" t="str">
        <f t="shared" si="3"/>
        <v/>
      </c>
      <c r="S20" s="51">
        <f t="shared" si="4"/>
        <v>1</v>
      </c>
      <c r="T20" s="21"/>
    </row>
    <row r="21" spans="1:20" ht="48" customHeight="1" thickBot="1">
      <c r="A21" s="121" t="s">
        <v>75</v>
      </c>
      <c r="B21" s="206" t="str">
        <f>'FORM SQ.ROSSA 2° SEMIF. '!B21</f>
        <v>VARRELLA ANTONIO</v>
      </c>
      <c r="C21" s="207"/>
      <c r="D21" s="207"/>
      <c r="E21" s="295"/>
      <c r="F21" s="34">
        <v>4</v>
      </c>
      <c r="G21" s="34">
        <v>10</v>
      </c>
      <c r="H21" s="48">
        <f t="shared" si="0"/>
        <v>0</v>
      </c>
      <c r="I21" s="49" t="str">
        <f t="shared" si="1"/>
        <v>S</v>
      </c>
      <c r="J21" s="296" t="str">
        <f>'FORM SQ.BLU 2° SEMIF'!B21</f>
        <v>PAOLONI SAMUELE</v>
      </c>
      <c r="K21" s="297"/>
      <c r="L21" s="297"/>
      <c r="M21" s="298"/>
      <c r="N21" s="34">
        <v>0</v>
      </c>
      <c r="O21" s="34">
        <v>0</v>
      </c>
      <c r="P21" s="48">
        <f t="shared" si="2"/>
        <v>10</v>
      </c>
      <c r="Q21" s="49" t="str">
        <f>IF(N21&lt;3,"",IF(N21=5,"TO",IF(N21=4,"S",IF(N21=3,IF(F21=1,"PP","PO")))))</f>
        <v/>
      </c>
      <c r="R21" s="52">
        <f t="shared" si="3"/>
        <v>1</v>
      </c>
      <c r="S21" s="53" t="str">
        <f t="shared" si="4"/>
        <v/>
      </c>
      <c r="T21" s="21"/>
    </row>
    <row r="22" spans="1:20" ht="48" customHeight="1" thickBot="1">
      <c r="A22" s="121" t="s">
        <v>68</v>
      </c>
      <c r="B22" s="206" t="str">
        <f>'FORM SQ.ROSSA 2° SEMIF. '!B22</f>
        <v>CASABURI GAETANO</v>
      </c>
      <c r="C22" s="207"/>
      <c r="D22" s="207"/>
      <c r="E22" s="295"/>
      <c r="F22" s="34">
        <v>4</v>
      </c>
      <c r="G22" s="34">
        <v>9</v>
      </c>
      <c r="H22" s="48">
        <f t="shared" si="0"/>
        <v>0</v>
      </c>
      <c r="I22" s="49" t="str">
        <f t="shared" si="1"/>
        <v>S</v>
      </c>
      <c r="J22" s="296" t="str">
        <f>'FORM SQ.BLU 2° SEMIF'!B22</f>
        <v>GUERRAZZI LUCA</v>
      </c>
      <c r="K22" s="297"/>
      <c r="L22" s="297"/>
      <c r="M22" s="298"/>
      <c r="N22" s="34">
        <v>0</v>
      </c>
      <c r="O22" s="34">
        <v>0</v>
      </c>
      <c r="P22" s="48">
        <f t="shared" si="2"/>
        <v>9</v>
      </c>
      <c r="Q22" s="49" t="str">
        <f>IF(N22&lt;3,"",IF(N22=5,"TO",IF(N22=4,"S",IF(N22=3,IF(F22=1,"PP","PO")))))</f>
        <v/>
      </c>
      <c r="R22" s="52">
        <f t="shared" si="3"/>
        <v>1</v>
      </c>
      <c r="S22" s="53" t="str">
        <f t="shared" si="4"/>
        <v/>
      </c>
      <c r="T22" s="21"/>
    </row>
    <row r="23" spans="1:20" ht="48" customHeight="1" thickBot="1">
      <c r="A23" s="121" t="s">
        <v>69</v>
      </c>
      <c r="B23" s="206" t="str">
        <f>'FORM SQ.ROSSA 2° SEMIF. '!B23</f>
        <v>TALAMO GIANLUCA</v>
      </c>
      <c r="C23" s="207"/>
      <c r="D23" s="207"/>
      <c r="E23" s="295"/>
      <c r="F23" s="34">
        <v>3</v>
      </c>
      <c r="G23" s="34">
        <v>19</v>
      </c>
      <c r="H23" s="48">
        <f t="shared" si="0"/>
        <v>12</v>
      </c>
      <c r="I23" s="49" t="str">
        <f t="shared" si="1"/>
        <v>PP</v>
      </c>
      <c r="J23" s="296" t="str">
        <f>'FORM SQ.BLU 2° SEMIF'!B23</f>
        <v>DARIOZZI LUCA</v>
      </c>
      <c r="K23" s="297"/>
      <c r="L23" s="297"/>
      <c r="M23" s="298"/>
      <c r="N23" s="34">
        <v>1</v>
      </c>
      <c r="O23" s="34">
        <v>12</v>
      </c>
      <c r="P23" s="48">
        <f t="shared" si="2"/>
        <v>19</v>
      </c>
      <c r="Q23" s="49"/>
      <c r="R23" s="52">
        <f t="shared" si="3"/>
        <v>1</v>
      </c>
      <c r="S23" s="53" t="str">
        <f t="shared" si="4"/>
        <v/>
      </c>
      <c r="T23" s="21"/>
    </row>
    <row r="24" spans="1:20" ht="48" customHeight="1" thickBot="1">
      <c r="A24" s="121" t="s">
        <v>70</v>
      </c>
      <c r="B24" s="206">
        <f>'FORM SQ.ROSSA 2° SEMIF. '!B24</f>
        <v>0</v>
      </c>
      <c r="C24" s="207"/>
      <c r="D24" s="207"/>
      <c r="E24" s="295"/>
      <c r="F24" s="34"/>
      <c r="G24" s="34"/>
      <c r="H24" s="48">
        <f t="shared" si="0"/>
        <v>0</v>
      </c>
      <c r="I24" s="49"/>
      <c r="J24" s="296" t="str">
        <f>'FORM SQ.BLU 2° SEMIF'!B24</f>
        <v>BORSELLINO SAVERIO</v>
      </c>
      <c r="K24" s="297"/>
      <c r="L24" s="297"/>
      <c r="M24" s="298"/>
      <c r="N24" s="34">
        <v>5</v>
      </c>
      <c r="O24" s="34">
        <v>0</v>
      </c>
      <c r="P24" s="48"/>
      <c r="Q24" s="49" t="s">
        <v>229</v>
      </c>
      <c r="R24" s="52"/>
      <c r="S24" s="53"/>
      <c r="T24" s="21"/>
    </row>
    <row r="25" spans="1:20" ht="48" customHeight="1" thickBot="1">
      <c r="A25" s="121" t="s">
        <v>71</v>
      </c>
      <c r="B25" s="206" t="str">
        <f>'FORM SQ.ROSSA 2° SEMIF. '!B25</f>
        <v>ESPOSITO ANDREA</v>
      </c>
      <c r="C25" s="207"/>
      <c r="D25" s="207"/>
      <c r="E25" s="295"/>
      <c r="F25" s="34">
        <v>3</v>
      </c>
      <c r="G25" s="34">
        <v>8</v>
      </c>
      <c r="H25" s="48">
        <v>1</v>
      </c>
      <c r="I25" s="49" t="s">
        <v>233</v>
      </c>
      <c r="J25" s="296" t="str">
        <f>'FORM SQ.BLU 2° SEMIF'!B25</f>
        <v>GIUFFRIDA GIACOMO</v>
      </c>
      <c r="K25" s="297"/>
      <c r="L25" s="297"/>
      <c r="M25" s="298"/>
      <c r="N25" s="34">
        <v>1</v>
      </c>
      <c r="O25" s="34">
        <v>1</v>
      </c>
      <c r="P25" s="48">
        <v>8</v>
      </c>
      <c r="Q25" s="49"/>
      <c r="R25" s="52">
        <v>1</v>
      </c>
      <c r="S25" s="53"/>
      <c r="T25" s="21"/>
    </row>
    <row r="26" spans="1:20" ht="48" customHeight="1" thickBot="1">
      <c r="A26" s="121" t="s">
        <v>72</v>
      </c>
      <c r="B26" s="206" t="str">
        <f>'FORM SQ.ROSSA 2° SEMIF. '!B26</f>
        <v>DE LUCIA EMANUELE</v>
      </c>
      <c r="C26" s="207"/>
      <c r="D26" s="207"/>
      <c r="E26" s="295"/>
      <c r="F26" s="34">
        <v>1</v>
      </c>
      <c r="G26" s="34">
        <v>3</v>
      </c>
      <c r="H26" s="48">
        <f t="shared" si="0"/>
        <v>12</v>
      </c>
      <c r="I26" s="49" t="str">
        <f t="shared" si="1"/>
        <v/>
      </c>
      <c r="J26" s="296" t="str">
        <f>'FORM SQ.BLU 2° SEMIF'!B26</f>
        <v>GIUNTA CARLO</v>
      </c>
      <c r="K26" s="297"/>
      <c r="L26" s="297"/>
      <c r="M26" s="298"/>
      <c r="N26" s="34">
        <v>4</v>
      </c>
      <c r="O26" s="34">
        <v>12</v>
      </c>
      <c r="P26" s="48">
        <f t="shared" si="2"/>
        <v>3</v>
      </c>
      <c r="Q26" s="49"/>
      <c r="R26" s="52" t="str">
        <f t="shared" si="3"/>
        <v/>
      </c>
      <c r="S26" s="53">
        <f t="shared" si="4"/>
        <v>1</v>
      </c>
      <c r="T26" s="21"/>
    </row>
    <row r="27" spans="1:20" ht="48" customHeight="1" thickBot="1">
      <c r="A27" s="121" t="s">
        <v>73</v>
      </c>
      <c r="B27" s="206" t="str">
        <f>'FORM SQ.ROSSA 2° SEMIF. '!B27</f>
        <v>CAPANO RITA</v>
      </c>
      <c r="C27" s="207"/>
      <c r="D27" s="207"/>
      <c r="E27" s="295"/>
      <c r="F27" s="34">
        <v>5</v>
      </c>
      <c r="G27" s="34">
        <v>0</v>
      </c>
      <c r="H27" s="48">
        <f t="shared" si="0"/>
        <v>0</v>
      </c>
      <c r="I27" s="49" t="s">
        <v>229</v>
      </c>
      <c r="J27" s="296">
        <f>'FORM SQ.BLU 2° SEMIF'!B27</f>
        <v>0</v>
      </c>
      <c r="K27" s="297"/>
      <c r="L27" s="297"/>
      <c r="M27" s="298"/>
      <c r="N27" s="34">
        <v>0</v>
      </c>
      <c r="O27" s="34">
        <v>0</v>
      </c>
      <c r="P27" s="48">
        <f t="shared" si="2"/>
        <v>0</v>
      </c>
      <c r="Q27" s="49" t="str">
        <f>IF(N27&lt;3,"",IF(N27=5,"TO",IF(N27=4,"S",IF(N27=3,IF(F27=1,"PP","PO")))))</f>
        <v/>
      </c>
      <c r="R27" s="52">
        <f t="shared" si="3"/>
        <v>1</v>
      </c>
      <c r="S27" s="53" t="str">
        <f t="shared" si="4"/>
        <v/>
      </c>
      <c r="T27" s="21"/>
    </row>
    <row r="28" spans="1:20" ht="48" customHeight="1" thickBot="1">
      <c r="A28" s="121" t="s">
        <v>74</v>
      </c>
      <c r="B28" s="206" t="str">
        <f>'FORM SQ.ROSSA 2° SEMIF. '!B28</f>
        <v>TRONCONE ARIANNA</v>
      </c>
      <c r="C28" s="207"/>
      <c r="D28" s="207"/>
      <c r="E28" s="295"/>
      <c r="F28" s="34">
        <v>0</v>
      </c>
      <c r="G28" s="34">
        <v>0</v>
      </c>
      <c r="H28" s="48">
        <f t="shared" si="0"/>
        <v>4</v>
      </c>
      <c r="I28" s="49" t="str">
        <f t="shared" si="1"/>
        <v/>
      </c>
      <c r="J28" s="296" t="str">
        <f>'FORM SQ.BLU 2° SEMIF'!B28</f>
        <v>CALABRO' NOEMI</v>
      </c>
      <c r="K28" s="297"/>
      <c r="L28" s="297"/>
      <c r="M28" s="298"/>
      <c r="N28" s="34">
        <v>5</v>
      </c>
      <c r="O28" s="34">
        <v>4</v>
      </c>
      <c r="P28" s="48">
        <f t="shared" si="2"/>
        <v>0</v>
      </c>
      <c r="Q28" s="49" t="str">
        <f>IF(N28&lt;3,"",IF(N28=5,"TO",IF(N28=4,"S",IF(N28=3,IF(F28=1,"PP","PO")))))</f>
        <v>TO</v>
      </c>
      <c r="R28" s="52" t="str">
        <f t="shared" si="3"/>
        <v/>
      </c>
      <c r="S28" s="53">
        <f t="shared" si="4"/>
        <v>1</v>
      </c>
      <c r="T28" s="21"/>
    </row>
    <row r="29" spans="1:20" ht="24" customHeight="1" thickBot="1">
      <c r="A29" s="54"/>
      <c r="B29" s="55"/>
      <c r="C29" s="55"/>
      <c r="D29" s="55"/>
      <c r="E29" s="55"/>
      <c r="F29" s="56" t="s">
        <v>8</v>
      </c>
      <c r="G29" s="56" t="s">
        <v>9</v>
      </c>
      <c r="H29" s="56" t="s">
        <v>10</v>
      </c>
      <c r="I29" s="56" t="s">
        <v>11</v>
      </c>
      <c r="J29" s="55"/>
      <c r="K29" s="55"/>
      <c r="L29" s="55"/>
      <c r="M29" s="55"/>
      <c r="N29" s="56" t="s">
        <v>8</v>
      </c>
      <c r="O29" s="56" t="s">
        <v>9</v>
      </c>
      <c r="P29" s="56" t="s">
        <v>10</v>
      </c>
      <c r="Q29" s="56" t="s">
        <v>11</v>
      </c>
      <c r="R29" s="55"/>
      <c r="S29" s="57"/>
      <c r="T29" s="21"/>
    </row>
    <row r="30" spans="1:20" ht="33" customHeight="1" thickBot="1">
      <c r="A30" s="299" t="s">
        <v>7</v>
      </c>
      <c r="B30" s="300"/>
      <c r="C30" s="300"/>
      <c r="D30" s="300"/>
      <c r="E30" s="300"/>
      <c r="F30" s="34">
        <f>SUM(F19:F28)</f>
        <v>24</v>
      </c>
      <c r="G30" s="34">
        <f>SUM(G19:G28)</f>
        <v>65</v>
      </c>
      <c r="H30" s="168">
        <f>SUM(H19:H28)</f>
        <v>33</v>
      </c>
      <c r="I30" s="170">
        <f>SUM(R19:R28)</f>
        <v>6</v>
      </c>
      <c r="J30" s="301" t="s">
        <v>7</v>
      </c>
      <c r="K30" s="300"/>
      <c r="L30" s="300"/>
      <c r="M30" s="302"/>
      <c r="N30" s="34">
        <f>SUM(N19:N28)</f>
        <v>22</v>
      </c>
      <c r="O30" s="34">
        <f>SUM(O19:O28)</f>
        <v>33</v>
      </c>
      <c r="P30" s="168">
        <f>SUM(P19:P28)</f>
        <v>65</v>
      </c>
      <c r="Q30" s="169">
        <f>SUM(S19:S28)</f>
        <v>3</v>
      </c>
      <c r="R30" s="52"/>
      <c r="S30" s="53"/>
      <c r="T30" s="21"/>
    </row>
    <row r="31" spans="1:20">
      <c r="A31" s="58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244">
        <f>SUM(R19:R28)</f>
        <v>6</v>
      </c>
      <c r="S31" s="244">
        <f>SUM(S19:S28)</f>
        <v>3</v>
      </c>
      <c r="T31" s="21"/>
    </row>
    <row r="32" spans="1:20" ht="18">
      <c r="A32" s="59"/>
      <c r="B32" s="26"/>
      <c r="C32" s="26"/>
      <c r="D32" s="247" t="str">
        <f>IF(R31=S31,"",IF(R31&gt;S31,B15,J15))</f>
        <v>CAMPANIA</v>
      </c>
      <c r="E32" s="248"/>
      <c r="F32" s="248"/>
      <c r="G32" s="248"/>
      <c r="H32" s="248"/>
      <c r="I32" s="248"/>
      <c r="J32" s="248"/>
      <c r="K32" s="248"/>
      <c r="L32" s="248"/>
      <c r="M32" s="22"/>
      <c r="N32" s="22"/>
      <c r="O32" s="22"/>
      <c r="P32" s="22"/>
      <c r="Q32" s="60"/>
      <c r="R32" s="245"/>
      <c r="S32" s="245"/>
      <c r="T32" s="21"/>
    </row>
    <row r="33" spans="1:20" ht="18">
      <c r="A33" s="59"/>
      <c r="B33" s="26"/>
      <c r="C33" s="26"/>
      <c r="D33" s="248"/>
      <c r="E33" s="248"/>
      <c r="F33" s="248"/>
      <c r="G33" s="248"/>
      <c r="H33" s="248"/>
      <c r="I33" s="248"/>
      <c r="J33" s="248"/>
      <c r="K33" s="248"/>
      <c r="L33" s="248"/>
      <c r="M33" s="22"/>
      <c r="N33" s="22"/>
      <c r="O33" s="22"/>
      <c r="P33" s="22"/>
      <c r="Q33" s="60"/>
      <c r="R33" s="245"/>
      <c r="S33" s="245"/>
      <c r="T33" s="21"/>
    </row>
    <row r="34" spans="1:20" ht="13.5" thickBo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46"/>
      <c r="S34" s="246"/>
      <c r="T34" s="21"/>
    </row>
    <row r="36" spans="1:20">
      <c r="K36" s="64"/>
      <c r="L36" s="64"/>
      <c r="M36" s="64"/>
      <c r="N36" s="64"/>
      <c r="O36" s="64"/>
    </row>
    <row r="38" spans="1:20" ht="27.75">
      <c r="J38" s="35"/>
    </row>
    <row r="39" spans="1:20">
      <c r="J39" s="30"/>
    </row>
    <row r="40" spans="1:20" ht="20.25">
      <c r="F40" s="30"/>
      <c r="G40" s="30"/>
      <c r="J40" s="36"/>
    </row>
    <row r="41" spans="1:20" ht="21" customHeight="1">
      <c r="F41" s="30"/>
      <c r="G41" s="30"/>
      <c r="J41" s="30"/>
    </row>
    <row r="42" spans="1:20" ht="20.25">
      <c r="J42" s="37"/>
    </row>
  </sheetData>
  <mergeCells count="53">
    <mergeCell ref="J25:M25"/>
    <mergeCell ref="B20:E20"/>
    <mergeCell ref="J20:M20"/>
    <mergeCell ref="B21:E21"/>
    <mergeCell ref="J21:M21"/>
    <mergeCell ref="B23:E23"/>
    <mergeCell ref="J23:M23"/>
    <mergeCell ref="R31:R34"/>
    <mergeCell ref="S31:S34"/>
    <mergeCell ref="D32:L33"/>
    <mergeCell ref="B22:E22"/>
    <mergeCell ref="J22:M22"/>
    <mergeCell ref="B26:E26"/>
    <mergeCell ref="A30:E30"/>
    <mergeCell ref="J30:M30"/>
    <mergeCell ref="J28:M28"/>
    <mergeCell ref="J26:M26"/>
    <mergeCell ref="B27:E27"/>
    <mergeCell ref="J27:M27"/>
    <mergeCell ref="B28:E28"/>
    <mergeCell ref="B24:E24"/>
    <mergeCell ref="B25:E25"/>
    <mergeCell ref="J24:M24"/>
    <mergeCell ref="B19:E19"/>
    <mergeCell ref="J19:M19"/>
    <mergeCell ref="J17:M18"/>
    <mergeCell ref="N17:N18"/>
    <mergeCell ref="O17:O18"/>
    <mergeCell ref="P17:P18"/>
    <mergeCell ref="J15:L16"/>
    <mergeCell ref="M15:M16"/>
    <mergeCell ref="N15:Q16"/>
    <mergeCell ref="R15:S16"/>
    <mergeCell ref="Q17:Q18"/>
    <mergeCell ref="R17:R18"/>
    <mergeCell ref="S17:S18"/>
    <mergeCell ref="A15:A18"/>
    <mergeCell ref="B15:D16"/>
    <mergeCell ref="E15:E16"/>
    <mergeCell ref="F15:I16"/>
    <mergeCell ref="B17:E18"/>
    <mergeCell ref="F17:F18"/>
    <mergeCell ref="G17:G18"/>
    <mergeCell ref="H17:H18"/>
    <mergeCell ref="I17:I18"/>
    <mergeCell ref="A12:F12"/>
    <mergeCell ref="G12:S12"/>
    <mergeCell ref="A13:B13"/>
    <mergeCell ref="C13:S13"/>
    <mergeCell ref="B14:D14"/>
    <mergeCell ref="F14:I14"/>
    <mergeCell ref="J14:L14"/>
    <mergeCell ref="N14:S14"/>
  </mergeCells>
  <phoneticPr fontId="31" type="noConversion"/>
  <pageMargins left="0" right="0" top="0" bottom="0" header="0" footer="0"/>
  <pageSetup paperSize="9" scale="6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8:D41"/>
  <sheetViews>
    <sheetView topLeftCell="A9" workbookViewId="0">
      <selection activeCell="C15" sqref="C15:C28"/>
    </sheetView>
  </sheetViews>
  <sheetFormatPr defaultRowHeight="12.75"/>
  <cols>
    <col min="1" max="1" width="25.140625" style="97" customWidth="1"/>
    <col min="2" max="2" width="90.85546875" style="97" customWidth="1"/>
    <col min="3" max="3" width="32.5703125" style="97" customWidth="1"/>
    <col min="4" max="16384" width="9.140625" style="97"/>
  </cols>
  <sheetData>
    <row r="8" spans="1:4" ht="13.5" thickBot="1"/>
    <row r="9" spans="1:4" ht="12.75" customHeight="1">
      <c r="A9" s="227" t="s">
        <v>64</v>
      </c>
      <c r="B9" s="228"/>
      <c r="C9" s="229"/>
      <c r="D9" s="98"/>
    </row>
    <row r="10" spans="1:4" s="98" customFormat="1">
      <c r="A10" s="230"/>
      <c r="B10" s="231"/>
      <c r="C10" s="232"/>
      <c r="D10" s="99"/>
    </row>
    <row r="11" spans="1:4">
      <c r="A11" s="230"/>
      <c r="B11" s="231"/>
      <c r="C11" s="232"/>
      <c r="D11" s="99"/>
    </row>
    <row r="12" spans="1:4" ht="34.5" customHeight="1" thickBot="1">
      <c r="A12" s="233"/>
      <c r="B12" s="234"/>
      <c r="C12" s="235"/>
      <c r="D12" s="99"/>
    </row>
    <row r="13" spans="1:4" ht="35.25" customHeight="1" thickBot="1">
      <c r="A13" s="236" t="s">
        <v>23</v>
      </c>
      <c r="B13" s="237"/>
      <c r="C13" s="100" t="s">
        <v>26</v>
      </c>
      <c r="D13" s="99"/>
    </row>
    <row r="14" spans="1:4" s="98" customFormat="1" ht="57" customHeight="1" thickBot="1">
      <c r="A14" s="65" t="s">
        <v>50</v>
      </c>
      <c r="B14" s="101" t="s">
        <v>100</v>
      </c>
      <c r="C14" s="102" t="s">
        <v>25</v>
      </c>
      <c r="D14" s="99"/>
    </row>
    <row r="15" spans="1:4" ht="15.95" customHeight="1">
      <c r="A15" s="224" t="s">
        <v>2</v>
      </c>
      <c r="B15" s="238" t="s">
        <v>24</v>
      </c>
      <c r="C15" s="241"/>
      <c r="D15" s="98"/>
    </row>
    <row r="16" spans="1:4" ht="14.1" customHeight="1">
      <c r="A16" s="225"/>
      <c r="B16" s="239"/>
      <c r="C16" s="242"/>
      <c r="D16" s="98"/>
    </row>
    <row r="17" spans="1:4" ht="12.95" customHeight="1">
      <c r="A17" s="225"/>
      <c r="B17" s="239"/>
      <c r="C17" s="242"/>
      <c r="D17" s="98"/>
    </row>
    <row r="18" spans="1:4" ht="12.95" customHeight="1" thickBot="1">
      <c r="A18" s="226"/>
      <c r="B18" s="240"/>
      <c r="C18" s="243"/>
      <c r="D18" s="98"/>
    </row>
    <row r="19" spans="1:4" ht="48" customHeight="1" thickBot="1">
      <c r="A19" s="103" t="s">
        <v>65</v>
      </c>
      <c r="B19" s="109"/>
      <c r="C19"/>
      <c r="D19" s="98"/>
    </row>
    <row r="20" spans="1:4" ht="48" customHeight="1" thickBot="1">
      <c r="A20" s="106" t="s">
        <v>66</v>
      </c>
      <c r="B20" s="109" t="s">
        <v>188</v>
      </c>
      <c r="C20" s="105"/>
      <c r="D20" s="98"/>
    </row>
    <row r="21" spans="1:4" ht="48" customHeight="1" thickBot="1">
      <c r="A21" s="106" t="s">
        <v>75</v>
      </c>
      <c r="B21" s="109" t="s">
        <v>193</v>
      </c>
      <c r="C21" s="105"/>
      <c r="D21" s="98"/>
    </row>
    <row r="22" spans="1:4" ht="48" customHeight="1" thickBot="1">
      <c r="A22" s="106" t="s">
        <v>68</v>
      </c>
      <c r="B22" s="109" t="s">
        <v>191</v>
      </c>
      <c r="C22" s="105"/>
      <c r="D22" s="98"/>
    </row>
    <row r="23" spans="1:4" ht="48" customHeight="1" thickBot="1">
      <c r="A23" s="106" t="s">
        <v>69</v>
      </c>
      <c r="B23" s="109" t="s">
        <v>208</v>
      </c>
      <c r="C23" s="105"/>
      <c r="D23" s="98"/>
    </row>
    <row r="24" spans="1:4" ht="48" customHeight="1" thickBot="1">
      <c r="A24" s="106" t="s">
        <v>70</v>
      </c>
      <c r="B24" s="109" t="s">
        <v>192</v>
      </c>
      <c r="C24" s="105"/>
      <c r="D24" s="98"/>
    </row>
    <row r="25" spans="1:4" ht="48" customHeight="1" thickBot="1">
      <c r="A25" s="106" t="s">
        <v>71</v>
      </c>
      <c r="B25" s="109" t="s">
        <v>187</v>
      </c>
      <c r="C25" s="105"/>
      <c r="D25" s="98"/>
    </row>
    <row r="26" spans="1:4" ht="48" customHeight="1" thickBot="1">
      <c r="A26" s="106" t="s">
        <v>72</v>
      </c>
      <c r="B26" s="109" t="s">
        <v>194</v>
      </c>
      <c r="C26" s="105"/>
      <c r="D26" s="98"/>
    </row>
    <row r="27" spans="1:4" ht="48" customHeight="1" thickBot="1">
      <c r="A27" s="106" t="s">
        <v>73</v>
      </c>
      <c r="B27" s="109"/>
      <c r="C27" s="105"/>
      <c r="D27" s="98"/>
    </row>
    <row r="28" spans="1:4" ht="48" customHeight="1" thickBot="1">
      <c r="A28" s="106" t="s">
        <v>74</v>
      </c>
      <c r="B28" s="109" t="s">
        <v>195</v>
      </c>
      <c r="C28" s="105"/>
      <c r="D28" s="98"/>
    </row>
    <row r="29" spans="1:4" s="98" customFormat="1" ht="23.25" customHeight="1">
      <c r="A29" s="107"/>
      <c r="B29" s="107"/>
      <c r="C29" s="107"/>
    </row>
    <row r="30" spans="1:4" s="99" customFormat="1" ht="33" customHeight="1">
      <c r="A30" s="304"/>
      <c r="B30" s="304"/>
      <c r="C30" s="304"/>
    </row>
    <row r="31" spans="1:4" s="99" customFormat="1" ht="12.75" customHeight="1"/>
    <row r="32" spans="1:4" s="99" customFormat="1" ht="18" customHeight="1">
      <c r="A32" s="108"/>
      <c r="B32" s="108"/>
      <c r="C32" s="223"/>
    </row>
    <row r="33" spans="1:3" s="99" customFormat="1" ht="18" customHeight="1">
      <c r="A33" s="108"/>
      <c r="B33" s="108"/>
      <c r="C33" s="223"/>
    </row>
    <row r="34" spans="1:3" s="99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8:D41"/>
  <sheetViews>
    <sheetView topLeftCell="A24" workbookViewId="0">
      <selection activeCell="D17" sqref="D17"/>
    </sheetView>
  </sheetViews>
  <sheetFormatPr defaultRowHeight="12.75"/>
  <cols>
    <col min="1" max="1" width="24.5703125" customWidth="1"/>
    <col min="2" max="2" width="90.85546875" customWidth="1"/>
    <col min="3" max="3" width="32.5703125" customWidth="1"/>
  </cols>
  <sheetData>
    <row r="8" spans="1:4" ht="13.5" thickBot="1"/>
    <row r="9" spans="1:4">
      <c r="A9" s="305" t="s">
        <v>64</v>
      </c>
      <c r="B9" s="198"/>
      <c r="C9" s="199"/>
      <c r="D9" s="21"/>
    </row>
    <row r="10" spans="1:4" s="21" customFormat="1">
      <c r="A10" s="306"/>
      <c r="B10" s="307"/>
      <c r="C10" s="252"/>
      <c r="D10" s="22"/>
    </row>
    <row r="11" spans="1:4">
      <c r="A11" s="306"/>
      <c r="B11" s="307"/>
      <c r="C11" s="252"/>
      <c r="D11" s="22"/>
    </row>
    <row r="12" spans="1:4" ht="34.5" customHeight="1" thickBot="1">
      <c r="A12" s="200"/>
      <c r="B12" s="201"/>
      <c r="C12" s="202"/>
      <c r="D12" s="22"/>
    </row>
    <row r="13" spans="1:4" ht="35.25" customHeight="1" thickBot="1">
      <c r="A13" s="308" t="s">
        <v>23</v>
      </c>
      <c r="B13" s="204"/>
      <c r="C13" s="27" t="s">
        <v>27</v>
      </c>
      <c r="D13" s="22"/>
    </row>
    <row r="14" spans="1:4" s="21" customFormat="1" ht="57" customHeight="1" thickBot="1">
      <c r="A14" s="29" t="s">
        <v>50</v>
      </c>
      <c r="B14" s="66" t="s">
        <v>99</v>
      </c>
      <c r="C14" s="67" t="s">
        <v>25</v>
      </c>
      <c r="D14" s="22"/>
    </row>
    <row r="15" spans="1:4" ht="15.95" customHeight="1">
      <c r="A15" s="264" t="s">
        <v>2</v>
      </c>
      <c r="B15" s="309" t="s">
        <v>24</v>
      </c>
      <c r="C15" s="312"/>
      <c r="D15" s="21"/>
    </row>
    <row r="16" spans="1:4" ht="14.1" customHeight="1">
      <c r="A16" s="265"/>
      <c r="B16" s="310"/>
      <c r="C16" s="313"/>
      <c r="D16" s="21"/>
    </row>
    <row r="17" spans="1:4" ht="12.95" customHeight="1">
      <c r="A17" s="265"/>
      <c r="B17" s="310"/>
      <c r="C17" s="313"/>
      <c r="D17" s="21"/>
    </row>
    <row r="18" spans="1:4" ht="12.95" customHeight="1" thickBot="1">
      <c r="A18" s="266"/>
      <c r="B18" s="311"/>
      <c r="C18" s="314"/>
      <c r="D18" s="21"/>
    </row>
    <row r="19" spans="1:4" ht="48" customHeight="1" thickBot="1">
      <c r="A19" s="23" t="s">
        <v>65</v>
      </c>
      <c r="B19" s="110" t="s">
        <v>197</v>
      </c>
      <c r="C19" s="34"/>
      <c r="D19" s="21"/>
    </row>
    <row r="20" spans="1:4" ht="48" customHeight="1" thickBot="1">
      <c r="A20" s="24" t="s">
        <v>66</v>
      </c>
      <c r="B20" s="110" t="s">
        <v>209</v>
      </c>
      <c r="C20" s="34"/>
      <c r="D20" s="21"/>
    </row>
    <row r="21" spans="1:4" ht="48" customHeight="1" thickBot="1">
      <c r="A21" s="24" t="s">
        <v>75</v>
      </c>
      <c r="B21" s="110" t="s">
        <v>198</v>
      </c>
      <c r="C21" s="34"/>
      <c r="D21" s="21"/>
    </row>
    <row r="22" spans="1:4" ht="48" customHeight="1" thickBot="1">
      <c r="A22" s="24" t="s">
        <v>68</v>
      </c>
      <c r="B22" s="110" t="s">
        <v>203</v>
      </c>
      <c r="C22" s="34"/>
      <c r="D22" s="21"/>
    </row>
    <row r="23" spans="1:4" ht="48" customHeight="1" thickBot="1">
      <c r="A23" s="24" t="s">
        <v>69</v>
      </c>
      <c r="B23" s="110" t="s">
        <v>210</v>
      </c>
      <c r="C23" s="34"/>
      <c r="D23" s="21"/>
    </row>
    <row r="24" spans="1:4" ht="48" customHeight="1" thickBot="1">
      <c r="A24" s="24" t="s">
        <v>70</v>
      </c>
      <c r="B24" s="110" t="s">
        <v>211</v>
      </c>
      <c r="C24" s="34"/>
      <c r="D24" s="21"/>
    </row>
    <row r="25" spans="1:4" ht="48" customHeight="1" thickBot="1">
      <c r="A25" s="24" t="s">
        <v>71</v>
      </c>
      <c r="B25" s="110" t="s">
        <v>199</v>
      </c>
      <c r="C25" s="34"/>
      <c r="D25" s="21"/>
    </row>
    <row r="26" spans="1:4" ht="48" customHeight="1" thickBot="1">
      <c r="A26" s="24" t="s">
        <v>72</v>
      </c>
      <c r="B26" s="110" t="s">
        <v>204</v>
      </c>
      <c r="C26" s="34"/>
      <c r="D26" s="21"/>
    </row>
    <row r="27" spans="1:4" ht="48" customHeight="1" thickBot="1">
      <c r="A27" s="24" t="s">
        <v>73</v>
      </c>
      <c r="B27" s="110"/>
      <c r="C27" s="34"/>
      <c r="D27" s="21"/>
    </row>
    <row r="28" spans="1:4" ht="48" customHeight="1" thickBot="1">
      <c r="A28" s="24" t="s">
        <v>74</v>
      </c>
      <c r="B28" s="110" t="s">
        <v>205</v>
      </c>
      <c r="C28" s="34"/>
      <c r="D28" s="21"/>
    </row>
    <row r="29" spans="1:4" s="21" customFormat="1" ht="23.25" customHeight="1">
      <c r="A29" s="25"/>
      <c r="B29" s="25"/>
      <c r="C29" s="25"/>
    </row>
    <row r="30" spans="1:4" s="22" customFormat="1" ht="33" customHeight="1">
      <c r="A30" s="315"/>
      <c r="B30" s="315"/>
      <c r="C30" s="315"/>
    </row>
    <row r="31" spans="1:4" s="22" customFormat="1" ht="12.75" customHeight="1"/>
    <row r="32" spans="1:4" s="22" customFormat="1" ht="18" customHeight="1">
      <c r="A32" s="26"/>
      <c r="B32" s="26"/>
      <c r="C32" s="248"/>
    </row>
    <row r="33" spans="1:3" s="22" customFormat="1" ht="18" customHeight="1">
      <c r="A33" s="26"/>
      <c r="B33" s="26"/>
      <c r="C33" s="248"/>
    </row>
    <row r="34" spans="1:3" s="22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0"/>
  <sheetViews>
    <sheetView topLeftCell="A13" zoomScale="80" zoomScaleNormal="80" workbookViewId="0">
      <selection activeCell="B21" sqref="B21:D37"/>
    </sheetView>
  </sheetViews>
  <sheetFormatPr defaultColWidth="22.5703125" defaultRowHeight="12.75"/>
  <cols>
    <col min="1" max="1" width="22.5703125" style="97" customWidth="1"/>
    <col min="2" max="2" width="9" style="97" customWidth="1"/>
    <col min="3" max="4" width="9.28515625" style="97" customWidth="1"/>
    <col min="5" max="8" width="22.5703125" customWidth="1"/>
    <col min="9" max="9" width="32.5703125" customWidth="1"/>
  </cols>
  <sheetData>
    <row r="6" spans="1:10">
      <c r="A6" s="159"/>
      <c r="B6" s="159"/>
      <c r="C6" s="159"/>
      <c r="D6" s="159"/>
      <c r="E6" s="30"/>
      <c r="F6" s="30"/>
      <c r="G6" s="30"/>
      <c r="H6" s="30"/>
      <c r="I6" s="30"/>
    </row>
    <row r="7" spans="1:10">
      <c r="A7" s="159"/>
      <c r="B7" s="159"/>
      <c r="C7" s="159"/>
      <c r="D7" s="159"/>
      <c r="E7" s="30"/>
      <c r="F7" s="30"/>
      <c r="G7" s="30"/>
      <c r="H7" s="30"/>
      <c r="I7" s="30"/>
    </row>
    <row r="8" spans="1:10">
      <c r="A8" s="159"/>
      <c r="B8" s="159"/>
      <c r="C8" s="159"/>
      <c r="D8" s="159"/>
      <c r="E8" s="30"/>
      <c r="F8" s="30"/>
      <c r="G8" s="30"/>
      <c r="H8" s="30"/>
      <c r="I8" s="30"/>
    </row>
    <row r="9" spans="1:10">
      <c r="A9" s="99"/>
      <c r="B9" s="99"/>
      <c r="C9" s="99"/>
      <c r="D9" s="99"/>
      <c r="E9" s="22"/>
      <c r="F9" s="22"/>
      <c r="G9" s="22"/>
      <c r="H9" s="22"/>
      <c r="I9" s="22"/>
      <c r="J9" s="21"/>
    </row>
    <row r="10" spans="1:10" s="21" customFormat="1" ht="13.5">
      <c r="A10" s="160"/>
      <c r="B10" s="160"/>
      <c r="C10" s="160"/>
      <c r="D10" s="160"/>
      <c r="E10" s="31"/>
      <c r="F10" s="31"/>
      <c r="G10" s="31"/>
      <c r="H10" s="31"/>
      <c r="I10" s="31"/>
      <c r="J10" s="22"/>
    </row>
    <row r="11" spans="1:10" ht="16.5" thickBot="1">
      <c r="A11" s="32"/>
      <c r="B11" s="32"/>
      <c r="C11" s="32"/>
      <c r="D11" s="32"/>
      <c r="E11" s="33"/>
      <c r="F11" s="33"/>
      <c r="G11" s="33"/>
      <c r="H11" s="33"/>
      <c r="I11" s="33"/>
      <c r="J11" s="22"/>
    </row>
    <row r="12" spans="1:10" ht="34.5" customHeight="1" thickBot="1">
      <c r="A12" s="175" t="s">
        <v>101</v>
      </c>
      <c r="B12" s="176"/>
      <c r="C12" s="176"/>
      <c r="D12" s="176"/>
      <c r="E12" s="177"/>
      <c r="F12" s="177"/>
      <c r="G12" s="177"/>
      <c r="H12" s="177"/>
      <c r="I12" s="178"/>
      <c r="J12" s="22"/>
    </row>
    <row r="13" spans="1:10" ht="35.25" customHeight="1" thickBot="1">
      <c r="A13" s="179" t="s">
        <v>104</v>
      </c>
      <c r="B13" s="180"/>
      <c r="C13" s="180"/>
      <c r="D13" s="180"/>
      <c r="E13" s="180"/>
      <c r="F13" s="180"/>
      <c r="G13" s="180"/>
      <c r="H13" s="180"/>
      <c r="I13" s="181"/>
      <c r="J13" s="22"/>
    </row>
    <row r="14" spans="1:10" s="21" customFormat="1" ht="57" customHeight="1" thickBot="1">
      <c r="A14" s="161" t="s">
        <v>0</v>
      </c>
      <c r="B14" s="211" t="s">
        <v>93</v>
      </c>
      <c r="C14" s="212"/>
      <c r="D14" s="212"/>
      <c r="E14" s="212"/>
      <c r="F14" s="212"/>
      <c r="G14" s="212"/>
      <c r="H14" s="212"/>
      <c r="I14" s="213"/>
      <c r="J14" s="22"/>
    </row>
    <row r="15" spans="1:10" s="21" customFormat="1" ht="26.25" customHeight="1" thickBot="1">
      <c r="A15" s="163"/>
      <c r="B15" s="197" t="s">
        <v>103</v>
      </c>
      <c r="C15" s="198"/>
      <c r="D15" s="199"/>
      <c r="E15" s="214" t="s">
        <v>108</v>
      </c>
      <c r="F15" s="215"/>
      <c r="G15" s="215"/>
      <c r="H15" s="215"/>
      <c r="I15" s="216"/>
      <c r="J15" s="22"/>
    </row>
    <row r="16" spans="1:10" s="21" customFormat="1" ht="36.75" customHeight="1" thickBot="1">
      <c r="A16" s="163"/>
      <c r="B16" s="200"/>
      <c r="C16" s="201"/>
      <c r="D16" s="202"/>
      <c r="E16" s="203" t="s">
        <v>107</v>
      </c>
      <c r="F16" s="204"/>
      <c r="G16" s="204"/>
      <c r="H16" s="204"/>
      <c r="I16" s="205"/>
      <c r="J16" s="22"/>
    </row>
    <row r="17" spans="1:10" ht="15.95" customHeight="1">
      <c r="A17" s="182" t="s">
        <v>2</v>
      </c>
      <c r="B17" s="208" t="s">
        <v>36</v>
      </c>
      <c r="C17" s="208" t="s">
        <v>42</v>
      </c>
      <c r="D17" s="208" t="s">
        <v>102</v>
      </c>
      <c r="E17" s="185" t="s">
        <v>24</v>
      </c>
      <c r="F17" s="186"/>
      <c r="G17" s="186"/>
      <c r="H17" s="187"/>
      <c r="I17" s="194" t="s">
        <v>25</v>
      </c>
      <c r="J17" s="21"/>
    </row>
    <row r="18" spans="1:10" ht="14.1" customHeight="1">
      <c r="A18" s="183"/>
      <c r="B18" s="209"/>
      <c r="C18" s="209"/>
      <c r="D18" s="209"/>
      <c r="E18" s="188"/>
      <c r="F18" s="189"/>
      <c r="G18" s="189"/>
      <c r="H18" s="190"/>
      <c r="I18" s="195"/>
      <c r="J18" s="21"/>
    </row>
    <row r="19" spans="1:10" ht="12.95" customHeight="1">
      <c r="A19" s="183"/>
      <c r="B19" s="209"/>
      <c r="C19" s="209"/>
      <c r="D19" s="209"/>
      <c r="E19" s="188"/>
      <c r="F19" s="189"/>
      <c r="G19" s="189"/>
      <c r="H19" s="190"/>
      <c r="I19" s="195"/>
      <c r="J19" s="21"/>
    </row>
    <row r="20" spans="1:10" ht="12.95" customHeight="1" thickBot="1">
      <c r="A20" s="184"/>
      <c r="B20" s="210"/>
      <c r="C20" s="210"/>
      <c r="D20" s="210"/>
      <c r="E20" s="191"/>
      <c r="F20" s="192"/>
      <c r="G20" s="192"/>
      <c r="H20" s="193"/>
      <c r="I20" s="196"/>
      <c r="J20" s="21"/>
    </row>
    <row r="21" spans="1:10" ht="33" customHeight="1" thickBot="1">
      <c r="A21" s="115">
        <v>55</v>
      </c>
      <c r="B21" s="23"/>
      <c r="C21" s="23"/>
      <c r="D21" s="23"/>
      <c r="E21" s="206" t="s">
        <v>148</v>
      </c>
      <c r="F21" s="207"/>
      <c r="G21" s="207"/>
      <c r="H21" s="207"/>
      <c r="I21" s="51" t="s">
        <v>147</v>
      </c>
      <c r="J21" s="21"/>
    </row>
    <row r="22" spans="1:10" ht="33" customHeight="1" thickBot="1">
      <c r="A22" s="162">
        <v>66</v>
      </c>
      <c r="B22" s="24"/>
      <c r="C22" s="24"/>
      <c r="D22" s="24"/>
      <c r="E22" s="206" t="s">
        <v>149</v>
      </c>
      <c r="F22" s="207"/>
      <c r="G22" s="207"/>
      <c r="H22" s="207"/>
      <c r="I22" s="51" t="s">
        <v>147</v>
      </c>
      <c r="J22" s="21"/>
    </row>
    <row r="23" spans="1:10" ht="33" customHeight="1" thickBot="1">
      <c r="A23" s="162">
        <v>66</v>
      </c>
      <c r="B23" s="24"/>
      <c r="C23" s="24"/>
      <c r="D23" s="24"/>
      <c r="E23" s="206" t="s">
        <v>150</v>
      </c>
      <c r="F23" s="207"/>
      <c r="G23" s="207"/>
      <c r="H23" s="207"/>
      <c r="I23" s="51" t="s">
        <v>147</v>
      </c>
      <c r="J23" s="21"/>
    </row>
    <row r="24" spans="1:10" ht="33" customHeight="1" thickBot="1">
      <c r="A24" s="162">
        <v>100</v>
      </c>
      <c r="B24" s="24"/>
      <c r="C24" s="24"/>
      <c r="D24" s="24"/>
      <c r="E24" s="206" t="s">
        <v>151</v>
      </c>
      <c r="F24" s="207"/>
      <c r="G24" s="207"/>
      <c r="H24" s="207"/>
      <c r="I24" s="51" t="s">
        <v>147</v>
      </c>
      <c r="J24" s="21"/>
    </row>
    <row r="25" spans="1:10" ht="33" customHeight="1" thickBot="1">
      <c r="A25" s="162">
        <v>84</v>
      </c>
      <c r="B25" s="24"/>
      <c r="C25" s="24"/>
      <c r="D25" s="24"/>
      <c r="E25" s="206" t="s">
        <v>152</v>
      </c>
      <c r="F25" s="207"/>
      <c r="G25" s="207"/>
      <c r="H25" s="207"/>
      <c r="I25" s="51" t="s">
        <v>147</v>
      </c>
      <c r="J25" s="21"/>
    </row>
    <row r="26" spans="1:10" ht="33" customHeight="1" thickBot="1">
      <c r="A26" s="162">
        <v>100</v>
      </c>
      <c r="B26" s="24"/>
      <c r="C26" s="24"/>
      <c r="D26" s="24"/>
      <c r="E26" s="206" t="s">
        <v>153</v>
      </c>
      <c r="F26" s="207"/>
      <c r="G26" s="207"/>
      <c r="H26" s="207"/>
      <c r="I26" s="51" t="s">
        <v>147</v>
      </c>
      <c r="J26" s="21"/>
    </row>
    <row r="27" spans="1:10" ht="33" customHeight="1" thickBot="1">
      <c r="A27" s="162">
        <v>74</v>
      </c>
      <c r="B27" s="24"/>
      <c r="C27" s="24"/>
      <c r="D27" s="24"/>
      <c r="E27" s="206" t="s">
        <v>154</v>
      </c>
      <c r="F27" s="207"/>
      <c r="G27" s="207"/>
      <c r="H27" s="207"/>
      <c r="I27" s="51" t="s">
        <v>147</v>
      </c>
      <c r="J27" s="21"/>
    </row>
    <row r="28" spans="1:10" ht="33" customHeight="1" thickBot="1">
      <c r="A28" s="162">
        <v>60</v>
      </c>
      <c r="B28" s="24"/>
      <c r="C28" s="24"/>
      <c r="D28" s="24"/>
      <c r="E28" s="206" t="s">
        <v>155</v>
      </c>
      <c r="F28" s="207"/>
      <c r="G28" s="207"/>
      <c r="H28" s="207"/>
      <c r="I28" s="51" t="s">
        <v>147</v>
      </c>
      <c r="J28" s="21"/>
    </row>
    <row r="29" spans="1:10" ht="33" customHeight="1" thickBot="1">
      <c r="A29" s="162">
        <v>74</v>
      </c>
      <c r="B29" s="24"/>
      <c r="C29" s="24"/>
      <c r="D29" s="24"/>
      <c r="E29" s="206" t="s">
        <v>156</v>
      </c>
      <c r="F29" s="207"/>
      <c r="G29" s="207"/>
      <c r="H29" s="207"/>
      <c r="I29" s="51" t="s">
        <v>147</v>
      </c>
      <c r="J29" s="21"/>
    </row>
    <row r="30" spans="1:10" ht="33" customHeight="1" thickBot="1">
      <c r="A30" s="115">
        <v>84</v>
      </c>
      <c r="B30" s="23"/>
      <c r="C30" s="23"/>
      <c r="D30" s="23"/>
      <c r="E30" s="206" t="s">
        <v>157</v>
      </c>
      <c r="F30" s="207"/>
      <c r="G30" s="207"/>
      <c r="H30" s="207"/>
      <c r="I30" s="51" t="s">
        <v>147</v>
      </c>
      <c r="J30" s="21"/>
    </row>
    <row r="31" spans="1:10" s="21" customFormat="1" ht="33" customHeight="1" thickBot="1">
      <c r="A31" s="115">
        <v>55</v>
      </c>
      <c r="B31" s="23"/>
      <c r="C31" s="23"/>
      <c r="D31" s="23"/>
      <c r="E31" s="206" t="s">
        <v>158</v>
      </c>
      <c r="F31" s="207"/>
      <c r="G31" s="207"/>
      <c r="H31" s="207"/>
      <c r="I31" s="51" t="s">
        <v>147</v>
      </c>
    </row>
    <row r="32" spans="1:10" s="22" customFormat="1" ht="33" customHeight="1" thickBot="1">
      <c r="A32" s="115">
        <v>60</v>
      </c>
      <c r="B32" s="23"/>
      <c r="C32" s="23"/>
      <c r="D32" s="23"/>
      <c r="E32" s="206" t="s">
        <v>159</v>
      </c>
      <c r="F32" s="207"/>
      <c r="G32" s="207"/>
      <c r="H32" s="207"/>
      <c r="I32" s="51" t="s">
        <v>147</v>
      </c>
    </row>
    <row r="33" spans="1:9" s="22" customFormat="1" ht="33" customHeight="1" thickBot="1">
      <c r="A33" s="115">
        <v>66</v>
      </c>
      <c r="B33" s="23"/>
      <c r="C33" s="23"/>
      <c r="D33" s="23"/>
      <c r="E33" s="206" t="s">
        <v>160</v>
      </c>
      <c r="F33" s="207"/>
      <c r="G33" s="207"/>
      <c r="H33" s="207"/>
      <c r="I33" s="51" t="s">
        <v>147</v>
      </c>
    </row>
    <row r="34" spans="1:9" s="22" customFormat="1" ht="33.75" customHeight="1" thickBot="1">
      <c r="A34" s="115">
        <v>66</v>
      </c>
      <c r="B34" s="23"/>
      <c r="C34" s="23"/>
      <c r="D34" s="23"/>
      <c r="E34" s="206" t="s">
        <v>161</v>
      </c>
      <c r="F34" s="207"/>
      <c r="G34" s="207"/>
      <c r="H34" s="207"/>
      <c r="I34" s="51" t="s">
        <v>147</v>
      </c>
    </row>
    <row r="35" spans="1:9" s="22" customFormat="1" ht="33.75" customHeight="1" thickBot="1">
      <c r="A35" s="115">
        <v>74</v>
      </c>
      <c r="B35" s="23"/>
      <c r="C35" s="23"/>
      <c r="D35" s="23"/>
      <c r="E35" s="206" t="s">
        <v>162</v>
      </c>
      <c r="F35" s="207"/>
      <c r="G35" s="207"/>
      <c r="H35" s="207"/>
      <c r="I35" s="51" t="s">
        <v>147</v>
      </c>
    </row>
    <row r="36" spans="1:9" s="22" customFormat="1" ht="33.75" customHeight="1" thickBot="1">
      <c r="A36" s="115">
        <v>63</v>
      </c>
      <c r="B36" s="23"/>
      <c r="C36" s="23"/>
      <c r="D36" s="23"/>
      <c r="E36" s="206" t="s">
        <v>163</v>
      </c>
      <c r="F36" s="207"/>
      <c r="G36" s="207"/>
      <c r="H36" s="207"/>
      <c r="I36" s="51" t="s">
        <v>147</v>
      </c>
    </row>
    <row r="37" spans="1:9" ht="33.75" customHeight="1" thickBot="1">
      <c r="A37" s="115">
        <v>63</v>
      </c>
      <c r="B37" s="23"/>
      <c r="C37" s="23"/>
      <c r="D37" s="23"/>
      <c r="E37" s="206" t="s">
        <v>164</v>
      </c>
      <c r="F37" s="207"/>
      <c r="G37" s="207"/>
      <c r="H37" s="207"/>
      <c r="I37" s="51" t="s">
        <v>147</v>
      </c>
    </row>
    <row r="38" spans="1:9" ht="33.75" customHeight="1" thickBot="1">
      <c r="A38" s="115"/>
      <c r="B38" s="103"/>
      <c r="C38" s="103"/>
      <c r="D38" s="103"/>
      <c r="E38" s="206"/>
      <c r="F38" s="207"/>
      <c r="G38" s="207"/>
      <c r="H38" s="207"/>
      <c r="I38" s="51"/>
    </row>
    <row r="39" spans="1:9" ht="33.75" customHeight="1" thickBot="1">
      <c r="A39" s="115"/>
      <c r="B39" s="103"/>
      <c r="C39" s="103"/>
      <c r="D39" s="103"/>
      <c r="E39" s="206"/>
      <c r="F39" s="207"/>
      <c r="G39" s="207"/>
      <c r="H39" s="207"/>
      <c r="I39" s="51"/>
    </row>
    <row r="40" spans="1:9" ht="33.75" customHeight="1" thickBot="1">
      <c r="A40" s="115"/>
      <c r="B40" s="103"/>
      <c r="C40" s="103"/>
      <c r="D40" s="103"/>
      <c r="E40" s="206"/>
      <c r="F40" s="207"/>
      <c r="G40" s="207"/>
      <c r="H40" s="207"/>
      <c r="I40" s="51"/>
    </row>
    <row r="41" spans="1:9" ht="33.75" customHeight="1" thickBot="1">
      <c r="A41" s="115"/>
      <c r="B41" s="103"/>
      <c r="C41" s="103"/>
      <c r="D41" s="103"/>
      <c r="E41" s="206"/>
      <c r="F41" s="207"/>
      <c r="G41" s="207"/>
      <c r="H41" s="207"/>
      <c r="I41" s="51"/>
    </row>
    <row r="42" spans="1:9" ht="33.75" customHeight="1" thickBot="1">
      <c r="A42" s="115"/>
      <c r="B42" s="103"/>
      <c r="C42" s="103"/>
      <c r="D42" s="103"/>
      <c r="E42" s="206"/>
      <c r="F42" s="207"/>
      <c r="G42" s="207"/>
      <c r="H42" s="207"/>
      <c r="I42" s="51"/>
    </row>
    <row r="43" spans="1:9" ht="33.75" customHeight="1" thickBot="1">
      <c r="A43" s="115"/>
      <c r="B43" s="103"/>
      <c r="C43" s="103"/>
      <c r="D43" s="103"/>
      <c r="E43" s="206"/>
      <c r="F43" s="207"/>
      <c r="G43" s="207"/>
      <c r="H43" s="207"/>
      <c r="I43" s="51"/>
    </row>
    <row r="44" spans="1:9" ht="33.75" customHeight="1" thickBot="1">
      <c r="A44" s="115"/>
      <c r="B44" s="103"/>
      <c r="C44" s="103"/>
      <c r="D44" s="103"/>
      <c r="E44" s="206"/>
      <c r="F44" s="207"/>
      <c r="G44" s="207"/>
      <c r="H44" s="207"/>
      <c r="I44" s="51"/>
    </row>
    <row r="45" spans="1:9" ht="33.75" customHeight="1" thickBot="1">
      <c r="A45" s="115"/>
      <c r="B45" s="103"/>
      <c r="C45" s="103"/>
      <c r="D45" s="103"/>
      <c r="E45" s="206"/>
      <c r="F45" s="207"/>
      <c r="G45" s="207"/>
      <c r="H45" s="207"/>
      <c r="I45" s="51"/>
    </row>
    <row r="46" spans="1:9" ht="33.75" customHeight="1" thickBot="1">
      <c r="A46" s="115"/>
      <c r="B46" s="103"/>
      <c r="C46" s="103"/>
      <c r="D46" s="103"/>
      <c r="E46" s="206"/>
      <c r="F46" s="207"/>
      <c r="G46" s="207"/>
      <c r="H46" s="207"/>
      <c r="I46" s="51"/>
    </row>
    <row r="47" spans="1:9" ht="33.75" customHeight="1" thickBot="1">
      <c r="A47" s="115"/>
      <c r="B47" s="103"/>
      <c r="C47" s="103"/>
      <c r="D47" s="103"/>
      <c r="E47" s="206"/>
      <c r="F47" s="207"/>
      <c r="G47" s="207"/>
      <c r="H47" s="207"/>
      <c r="I47" s="51"/>
    </row>
    <row r="48" spans="1:9" ht="33.75" customHeight="1" thickBot="1">
      <c r="A48" s="115"/>
      <c r="B48" s="103"/>
      <c r="C48" s="103"/>
      <c r="D48" s="103"/>
      <c r="E48" s="206"/>
      <c r="F48" s="207"/>
      <c r="G48" s="207"/>
      <c r="H48" s="207"/>
      <c r="I48" s="51"/>
    </row>
    <row r="49" spans="1:9" ht="33.75" customHeight="1" thickBot="1">
      <c r="A49" s="115"/>
      <c r="B49" s="103"/>
      <c r="C49" s="103"/>
      <c r="D49" s="103"/>
      <c r="E49" s="206"/>
      <c r="F49" s="207"/>
      <c r="G49" s="207"/>
      <c r="H49" s="207"/>
      <c r="I49" s="51"/>
    </row>
    <row r="50" spans="1:9" ht="27" thickBot="1">
      <c r="A50" s="115"/>
      <c r="B50" s="103"/>
      <c r="C50" s="103"/>
      <c r="D50" s="103"/>
      <c r="E50" s="206"/>
      <c r="F50" s="207"/>
      <c r="G50" s="207"/>
      <c r="H50" s="207"/>
      <c r="I50" s="51"/>
    </row>
  </sheetData>
  <mergeCells count="42">
    <mergeCell ref="E49:H49"/>
    <mergeCell ref="E50:H50"/>
    <mergeCell ref="E44:H44"/>
    <mergeCell ref="E45:H45"/>
    <mergeCell ref="E46:H46"/>
    <mergeCell ref="E47:H47"/>
    <mergeCell ref="E48:H48"/>
    <mergeCell ref="E39:H39"/>
    <mergeCell ref="E40:H40"/>
    <mergeCell ref="E41:H41"/>
    <mergeCell ref="E42:H42"/>
    <mergeCell ref="E43:H43"/>
    <mergeCell ref="E34:H34"/>
    <mergeCell ref="E35:H35"/>
    <mergeCell ref="E36:H36"/>
    <mergeCell ref="E37:H37"/>
    <mergeCell ref="E38:H38"/>
    <mergeCell ref="E23:H23"/>
    <mergeCell ref="E24:H24"/>
    <mergeCell ref="E25:H25"/>
    <mergeCell ref="E26:H26"/>
    <mergeCell ref="B17:B20"/>
    <mergeCell ref="C17:C20"/>
    <mergeCell ref="D17:D20"/>
    <mergeCell ref="E17:H20"/>
    <mergeCell ref="E21:H21"/>
    <mergeCell ref="E32:H32"/>
    <mergeCell ref="E33:H33"/>
    <mergeCell ref="A12:I12"/>
    <mergeCell ref="A13:I13"/>
    <mergeCell ref="B14:I14"/>
    <mergeCell ref="E16:I16"/>
    <mergeCell ref="A17:A20"/>
    <mergeCell ref="I17:I20"/>
    <mergeCell ref="B15:D16"/>
    <mergeCell ref="E15:I15"/>
    <mergeCell ref="E27:H27"/>
    <mergeCell ref="E28:H28"/>
    <mergeCell ref="E29:H29"/>
    <mergeCell ref="E30:H30"/>
    <mergeCell ref="E31:H31"/>
    <mergeCell ref="E22:H22"/>
  </mergeCells>
  <phoneticPr fontId="31" type="noConversion"/>
  <printOptions horizontalCentered="1"/>
  <pageMargins left="0" right="0.78740157480314965" top="0" bottom="0" header="0" footer="0"/>
  <pageSetup paperSize="9" scale="54" orientation="portrait" horizontalDpi="4294967295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42"/>
  <sheetViews>
    <sheetView topLeftCell="B1" zoomScale="80" zoomScaleNormal="80" workbookViewId="0">
      <selection activeCell="K41" sqref="K41"/>
    </sheetView>
  </sheetViews>
  <sheetFormatPr defaultRowHeight="12.75"/>
  <cols>
    <col min="1" max="1" width="10.425781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21" customFormat="1" ht="13.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1"/>
      <c r="S10" s="42"/>
      <c r="T10" s="22"/>
    </row>
    <row r="11" spans="1:20" ht="15.7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22"/>
    </row>
    <row r="12" spans="1:20" ht="34.5" customHeight="1">
      <c r="A12" s="249" t="s">
        <v>64</v>
      </c>
      <c r="B12" s="250"/>
      <c r="C12" s="250"/>
      <c r="D12" s="250"/>
      <c r="E12" s="250"/>
      <c r="F12" s="250"/>
      <c r="G12" s="251" t="s">
        <v>62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2"/>
      <c r="T12" s="22"/>
    </row>
    <row r="13" spans="1:20" ht="35.25" customHeight="1" thickBot="1">
      <c r="A13" s="253"/>
      <c r="B13" s="250"/>
      <c r="C13" s="254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2"/>
      <c r="T13" s="22"/>
    </row>
    <row r="14" spans="1:20" s="21" customFormat="1" ht="27" customHeight="1" thickBot="1">
      <c r="A14" s="46"/>
      <c r="B14" s="255" t="s">
        <v>53</v>
      </c>
      <c r="C14" s="256"/>
      <c r="D14" s="257"/>
      <c r="E14" s="47" t="s">
        <v>22</v>
      </c>
      <c r="F14" s="258"/>
      <c r="G14" s="259"/>
      <c r="H14" s="259"/>
      <c r="I14" s="260"/>
      <c r="J14" s="261" t="s">
        <v>51</v>
      </c>
      <c r="K14" s="262"/>
      <c r="L14" s="263"/>
      <c r="M14" s="47" t="s">
        <v>22</v>
      </c>
      <c r="N14" s="258"/>
      <c r="O14" s="259"/>
      <c r="P14" s="259"/>
      <c r="Q14" s="259"/>
      <c r="R14" s="259"/>
      <c r="S14" s="260"/>
      <c r="T14" s="22"/>
    </row>
    <row r="15" spans="1:20" ht="15.95" customHeight="1">
      <c r="A15" s="264" t="s">
        <v>2</v>
      </c>
      <c r="B15" s="267" t="str">
        <f>'FORM SQ.ROSSA INC 3°-5° ALTO'!B14</f>
        <v>TOSCANA</v>
      </c>
      <c r="C15" s="268"/>
      <c r="D15" s="269"/>
      <c r="E15" s="273">
        <f>'FORM SQ.ROSSA INC 3°-5° ALTO'!C15:C18</f>
        <v>0</v>
      </c>
      <c r="F15" s="274"/>
      <c r="G15" s="275"/>
      <c r="H15" s="275"/>
      <c r="I15" s="276"/>
      <c r="J15" s="267" t="str">
        <f>'FORM SQ.BLU INC 3°-5° ALTO'!B14</f>
        <v>SICILIA</v>
      </c>
      <c r="K15" s="268"/>
      <c r="L15" s="269"/>
      <c r="M15" s="286">
        <f>'FORM SQ.BLU INC 3°-5° ALTO'!C15:C18</f>
        <v>0</v>
      </c>
      <c r="N15" s="274"/>
      <c r="O15" s="275"/>
      <c r="P15" s="275"/>
      <c r="Q15" s="276"/>
      <c r="R15" s="288" t="s">
        <v>1</v>
      </c>
      <c r="S15" s="199"/>
      <c r="T15" s="21"/>
    </row>
    <row r="16" spans="1:20" ht="14.1" customHeight="1" thickBot="1">
      <c r="A16" s="265"/>
      <c r="B16" s="270"/>
      <c r="C16" s="271"/>
      <c r="D16" s="272"/>
      <c r="E16" s="202"/>
      <c r="F16" s="277"/>
      <c r="G16" s="278"/>
      <c r="H16" s="278"/>
      <c r="I16" s="279"/>
      <c r="J16" s="270"/>
      <c r="K16" s="271"/>
      <c r="L16" s="272"/>
      <c r="M16" s="287"/>
      <c r="N16" s="277"/>
      <c r="O16" s="278"/>
      <c r="P16" s="278"/>
      <c r="Q16" s="279"/>
      <c r="R16" s="200"/>
      <c r="S16" s="202"/>
      <c r="T16" s="21"/>
    </row>
    <row r="17" spans="1:20" ht="12.95" customHeight="1">
      <c r="A17" s="265"/>
      <c r="B17" s="280" t="s">
        <v>32</v>
      </c>
      <c r="C17" s="281"/>
      <c r="D17" s="281"/>
      <c r="E17" s="282"/>
      <c r="F17" s="289" t="s">
        <v>3</v>
      </c>
      <c r="G17" s="289" t="s">
        <v>4</v>
      </c>
      <c r="H17" s="289" t="s">
        <v>5</v>
      </c>
      <c r="I17" s="289" t="s">
        <v>6</v>
      </c>
      <c r="J17" s="280" t="s">
        <v>33</v>
      </c>
      <c r="K17" s="281"/>
      <c r="L17" s="281"/>
      <c r="M17" s="282"/>
      <c r="N17" s="289" t="s">
        <v>3</v>
      </c>
      <c r="O17" s="289" t="s">
        <v>4</v>
      </c>
      <c r="P17" s="289" t="s">
        <v>5</v>
      </c>
      <c r="Q17" s="289" t="s">
        <v>6</v>
      </c>
      <c r="R17" s="291" t="s">
        <v>28</v>
      </c>
      <c r="S17" s="293" t="s">
        <v>27</v>
      </c>
      <c r="T17" s="21"/>
    </row>
    <row r="18" spans="1:20" ht="12.95" customHeight="1" thickBot="1">
      <c r="A18" s="266"/>
      <c r="B18" s="283"/>
      <c r="C18" s="284"/>
      <c r="D18" s="284"/>
      <c r="E18" s="285"/>
      <c r="F18" s="290"/>
      <c r="G18" s="290"/>
      <c r="H18" s="290"/>
      <c r="I18" s="290"/>
      <c r="J18" s="283"/>
      <c r="K18" s="284"/>
      <c r="L18" s="284"/>
      <c r="M18" s="285"/>
      <c r="N18" s="290"/>
      <c r="O18" s="290"/>
      <c r="P18" s="290"/>
      <c r="Q18" s="290"/>
      <c r="R18" s="292"/>
      <c r="S18" s="294"/>
      <c r="T18" s="21"/>
    </row>
    <row r="19" spans="1:20" ht="48" customHeight="1" thickBot="1">
      <c r="A19" s="122" t="s">
        <v>65</v>
      </c>
      <c r="B19" s="206">
        <f>'FORM SQ.ROSSA INC 3°-5° ALTO'!B19</f>
        <v>0</v>
      </c>
      <c r="C19" s="207"/>
      <c r="D19" s="207"/>
      <c r="E19" s="295"/>
      <c r="F19" s="34"/>
      <c r="G19" s="34"/>
      <c r="H19" s="48">
        <f t="shared" ref="H19:H28" si="0">IF(O19="","",IF(O19&gt;=0,O19))</f>
        <v>0</v>
      </c>
      <c r="I19" s="49" t="str">
        <f t="shared" ref="I19:I28" si="1">IF(F19&lt;3,"",IF(F19=5,"TO",IF(F19=4,"S",IF(F19=3,IF(N19=1,"PP","PO")))))</f>
        <v/>
      </c>
      <c r="J19" s="296" t="str">
        <f>'FORM SQ.BLU INC 3°-5° ALTO'!B19</f>
        <v>AZZARELLO MARCO</v>
      </c>
      <c r="K19" s="297"/>
      <c r="L19" s="297"/>
      <c r="M19" s="298"/>
      <c r="N19" s="34">
        <v>5</v>
      </c>
      <c r="O19" s="34">
        <v>0</v>
      </c>
      <c r="P19" s="48" t="str">
        <f t="shared" ref="P19:P28" si="2">IF(G19="","",IF(G19&gt;=0,G19))</f>
        <v/>
      </c>
      <c r="Q19" s="49" t="s">
        <v>229</v>
      </c>
      <c r="R19" s="50" t="str">
        <f t="shared" ref="R19:R28" si="3">IF(F19=N19,"",IF(F19&gt;N19,1,""))</f>
        <v/>
      </c>
      <c r="S19" s="51">
        <f t="shared" ref="S19:S28" si="4">IF(N19=F19,"",IF(N19&gt;F19,1,""))</f>
        <v>1</v>
      </c>
      <c r="T19" s="21"/>
    </row>
    <row r="20" spans="1:20" ht="48" customHeight="1" thickBot="1">
      <c r="A20" s="121" t="s">
        <v>66</v>
      </c>
      <c r="B20" s="206" t="str">
        <f>'FORM SQ.ROSSA INC 3°-5° ALTO'!B20</f>
        <v>GADDINI FRANCESCO</v>
      </c>
      <c r="C20" s="207"/>
      <c r="D20" s="207"/>
      <c r="E20" s="295"/>
      <c r="F20" s="34">
        <v>0</v>
      </c>
      <c r="G20" s="34">
        <v>3</v>
      </c>
      <c r="H20" s="48">
        <f t="shared" si="0"/>
        <v>7</v>
      </c>
      <c r="I20" s="49" t="str">
        <f t="shared" si="1"/>
        <v/>
      </c>
      <c r="J20" s="296" t="str">
        <f>'FORM SQ.BLU INC 3°-5° ALTO'!B20</f>
        <v>PARATORE GAETANO</v>
      </c>
      <c r="K20" s="297"/>
      <c r="L20" s="297"/>
      <c r="M20" s="298"/>
      <c r="N20" s="34">
        <v>5</v>
      </c>
      <c r="O20" s="34">
        <v>7</v>
      </c>
      <c r="P20" s="48">
        <f t="shared" si="2"/>
        <v>3</v>
      </c>
      <c r="Q20" s="49" t="s">
        <v>230</v>
      </c>
      <c r="R20" s="50" t="str">
        <f t="shared" si="3"/>
        <v/>
      </c>
      <c r="S20" s="51">
        <f t="shared" si="4"/>
        <v>1</v>
      </c>
      <c r="T20" s="21"/>
    </row>
    <row r="21" spans="1:20" ht="48" customHeight="1" thickBot="1">
      <c r="A21" s="121" t="s">
        <v>75</v>
      </c>
      <c r="B21" s="206" t="str">
        <f>'FORM SQ.ROSSA INC 3°-5° ALTO'!B21</f>
        <v>DENTONE GIACOMO</v>
      </c>
      <c r="C21" s="207"/>
      <c r="D21" s="207"/>
      <c r="E21" s="295"/>
      <c r="F21" s="34">
        <v>0</v>
      </c>
      <c r="G21" s="34">
        <v>0</v>
      </c>
      <c r="H21" s="48">
        <f t="shared" si="0"/>
        <v>10</v>
      </c>
      <c r="I21" s="49" t="str">
        <f t="shared" si="1"/>
        <v/>
      </c>
      <c r="J21" s="296" t="str">
        <f>'FORM SQ.BLU INC 3°-5° ALTO'!B21</f>
        <v>CHIARA MASSIMILIANO</v>
      </c>
      <c r="K21" s="297"/>
      <c r="L21" s="297"/>
      <c r="M21" s="298"/>
      <c r="N21" s="34">
        <v>5</v>
      </c>
      <c r="O21" s="34">
        <v>10</v>
      </c>
      <c r="P21" s="48">
        <f t="shared" si="2"/>
        <v>0</v>
      </c>
      <c r="Q21" s="49" t="str">
        <f t="shared" ref="Q21:Q28" si="5">IF(N21&lt;3,"",IF(N21=5,"TO",IF(N21=4,"S",IF(N21=3,IF(F21=1,"PP","PO")))))</f>
        <v>TO</v>
      </c>
      <c r="R21" s="52" t="str">
        <f t="shared" si="3"/>
        <v/>
      </c>
      <c r="S21" s="53">
        <f t="shared" si="4"/>
        <v>1</v>
      </c>
      <c r="T21" s="21"/>
    </row>
    <row r="22" spans="1:20" ht="48" customHeight="1" thickBot="1">
      <c r="A22" s="121" t="s">
        <v>68</v>
      </c>
      <c r="B22" s="206" t="str">
        <f>'FORM SQ.ROSSA INC 3°-5° ALTO'!B22</f>
        <v>MIMOUNI OMAR</v>
      </c>
      <c r="C22" s="207"/>
      <c r="D22" s="207"/>
      <c r="E22" s="295"/>
      <c r="F22" s="34">
        <v>0</v>
      </c>
      <c r="G22" s="34">
        <v>0</v>
      </c>
      <c r="H22" s="48">
        <f t="shared" si="0"/>
        <v>4</v>
      </c>
      <c r="I22" s="49" t="str">
        <f t="shared" si="1"/>
        <v/>
      </c>
      <c r="J22" s="296" t="str">
        <f>'FORM SQ.BLU INC 3°-5° ALTO'!B22</f>
        <v>SANFILIPPO DOMENICO</v>
      </c>
      <c r="K22" s="297"/>
      <c r="L22" s="297"/>
      <c r="M22" s="298"/>
      <c r="N22" s="34">
        <v>5</v>
      </c>
      <c r="O22" s="34">
        <v>4</v>
      </c>
      <c r="P22" s="48">
        <f t="shared" si="2"/>
        <v>0</v>
      </c>
      <c r="Q22" s="49" t="str">
        <f t="shared" si="5"/>
        <v>TO</v>
      </c>
      <c r="R22" s="52" t="str">
        <f t="shared" si="3"/>
        <v/>
      </c>
      <c r="S22" s="53">
        <f t="shared" si="4"/>
        <v>1</v>
      </c>
      <c r="T22" s="21"/>
    </row>
    <row r="23" spans="1:20" ht="48" customHeight="1" thickBot="1">
      <c r="A23" s="121" t="s">
        <v>69</v>
      </c>
      <c r="B23" s="206" t="str">
        <f>'FORM SQ.ROSSA INC 3°-5° ALTO'!B23</f>
        <v>SANTOCCHI DAVIDE</v>
      </c>
      <c r="C23" s="207"/>
      <c r="D23" s="207"/>
      <c r="E23" s="295"/>
      <c r="F23" s="34">
        <v>5</v>
      </c>
      <c r="G23" s="34">
        <v>8</v>
      </c>
      <c r="H23" s="48">
        <f t="shared" si="0"/>
        <v>4</v>
      </c>
      <c r="I23" s="49" t="str">
        <f t="shared" si="1"/>
        <v>TO</v>
      </c>
      <c r="J23" s="296" t="str">
        <f>'FORM SQ.BLU INC 3°-5° ALTO'!B23</f>
        <v>MAIORANA EMANUELE</v>
      </c>
      <c r="K23" s="297"/>
      <c r="L23" s="297"/>
      <c r="M23" s="298"/>
      <c r="N23" s="34">
        <v>0</v>
      </c>
      <c r="O23" s="34">
        <v>4</v>
      </c>
      <c r="P23" s="48">
        <f t="shared" si="2"/>
        <v>8</v>
      </c>
      <c r="Q23" s="49"/>
      <c r="R23" s="52">
        <f t="shared" si="3"/>
        <v>1</v>
      </c>
      <c r="S23" s="53" t="str">
        <f t="shared" si="4"/>
        <v/>
      </c>
      <c r="T23" s="21"/>
    </row>
    <row r="24" spans="1:20" ht="48" customHeight="1" thickBot="1">
      <c r="A24" s="121" t="s">
        <v>70</v>
      </c>
      <c r="B24" s="206" t="str">
        <f>'FORM SQ.ROSSA INC 3°-5° ALTO'!B24</f>
        <v>RISTORI LORENZO</v>
      </c>
      <c r="C24" s="207"/>
      <c r="D24" s="207"/>
      <c r="E24" s="295"/>
      <c r="F24" s="34">
        <v>0</v>
      </c>
      <c r="G24" s="34">
        <v>0</v>
      </c>
      <c r="H24" s="48">
        <f t="shared" si="0"/>
        <v>4</v>
      </c>
      <c r="I24" s="49" t="str">
        <f t="shared" si="1"/>
        <v/>
      </c>
      <c r="J24" s="296" t="str">
        <f>'FORM SQ.BLU INC 3°-5° ALTO'!B24</f>
        <v>GARCIA MEJA</v>
      </c>
      <c r="K24" s="297"/>
      <c r="L24" s="297"/>
      <c r="M24" s="298"/>
      <c r="N24" s="34">
        <v>5</v>
      </c>
      <c r="O24" s="34">
        <v>4</v>
      </c>
      <c r="P24" s="48">
        <f t="shared" si="2"/>
        <v>0</v>
      </c>
      <c r="Q24" s="49"/>
      <c r="R24" s="52" t="str">
        <f t="shared" si="3"/>
        <v/>
      </c>
      <c r="S24" s="53">
        <f t="shared" si="4"/>
        <v>1</v>
      </c>
      <c r="T24" s="21"/>
    </row>
    <row r="25" spans="1:20" ht="48" customHeight="1" thickBot="1">
      <c r="A25" s="121" t="s">
        <v>71</v>
      </c>
      <c r="B25" s="206" t="str">
        <f>'FORM SQ.ROSSA INC 3°-5° ALTO'!B25</f>
        <v>IANNATTONI SIMONE</v>
      </c>
      <c r="C25" s="207"/>
      <c r="D25" s="207"/>
      <c r="E25" s="295"/>
      <c r="F25" s="34">
        <v>4</v>
      </c>
      <c r="G25" s="34">
        <v>11</v>
      </c>
      <c r="H25" s="48">
        <v>0</v>
      </c>
      <c r="I25" s="49" t="s">
        <v>231</v>
      </c>
      <c r="J25" s="296" t="str">
        <f>'FORM SQ.BLU INC 3°-5° ALTO'!B25</f>
        <v>BORDINO FEDERICO</v>
      </c>
      <c r="K25" s="297"/>
      <c r="L25" s="297"/>
      <c r="M25" s="298"/>
      <c r="N25" s="34">
        <v>0</v>
      </c>
      <c r="O25" s="34">
        <v>0</v>
      </c>
      <c r="P25" s="48">
        <v>11</v>
      </c>
      <c r="Q25" s="49"/>
      <c r="R25" s="52">
        <v>1</v>
      </c>
      <c r="S25" s="53"/>
      <c r="T25" s="21"/>
    </row>
    <row r="26" spans="1:20" ht="48" customHeight="1" thickBot="1">
      <c r="A26" s="121" t="s">
        <v>72</v>
      </c>
      <c r="B26" s="206" t="str">
        <f>'FORM SQ.ROSSA INC 3°-5° ALTO'!B26</f>
        <v>CAPPELLI FRANCESCO</v>
      </c>
      <c r="C26" s="207"/>
      <c r="D26" s="207"/>
      <c r="E26" s="295"/>
      <c r="F26" s="34">
        <v>0</v>
      </c>
      <c r="G26" s="34">
        <v>4</v>
      </c>
      <c r="H26" s="48">
        <f t="shared" si="0"/>
        <v>9</v>
      </c>
      <c r="I26" s="49" t="str">
        <f t="shared" si="1"/>
        <v/>
      </c>
      <c r="J26" s="296" t="str">
        <f>'FORM SQ.BLU INC 3°-5° ALTO'!B26</f>
        <v>TOSTO LUCA</v>
      </c>
      <c r="K26" s="297"/>
      <c r="L26" s="297"/>
      <c r="M26" s="298"/>
      <c r="N26" s="34">
        <v>5</v>
      </c>
      <c r="O26" s="34">
        <v>9</v>
      </c>
      <c r="P26" s="48">
        <f t="shared" si="2"/>
        <v>4</v>
      </c>
      <c r="Q26" s="49" t="str">
        <f t="shared" si="5"/>
        <v>TO</v>
      </c>
      <c r="R26" s="52" t="str">
        <f t="shared" si="3"/>
        <v/>
      </c>
      <c r="S26" s="53">
        <f t="shared" si="4"/>
        <v>1</v>
      </c>
      <c r="T26" s="21"/>
    </row>
    <row r="27" spans="1:20" ht="48" customHeight="1" thickBot="1">
      <c r="A27" s="121" t="s">
        <v>73</v>
      </c>
      <c r="B27" s="206">
        <f>'FORM SQ.ROSSA INC 3°-5° ALTO'!B27</f>
        <v>0</v>
      </c>
      <c r="C27" s="207"/>
      <c r="D27" s="207"/>
      <c r="E27" s="295"/>
      <c r="F27" s="34">
        <v>0</v>
      </c>
      <c r="G27" s="34">
        <v>0</v>
      </c>
      <c r="H27" s="48">
        <f t="shared" si="0"/>
        <v>0</v>
      </c>
      <c r="I27" s="49" t="str">
        <f t="shared" si="1"/>
        <v/>
      </c>
      <c r="J27" s="296">
        <f>'FORM SQ.BLU INC 3°-5° ALTO'!B27</f>
        <v>0</v>
      </c>
      <c r="K27" s="297"/>
      <c r="L27" s="297"/>
      <c r="M27" s="298"/>
      <c r="N27" s="34">
        <v>0</v>
      </c>
      <c r="O27" s="34">
        <v>0</v>
      </c>
      <c r="P27" s="48">
        <f t="shared" si="2"/>
        <v>0</v>
      </c>
      <c r="Q27" s="49" t="str">
        <f t="shared" si="5"/>
        <v/>
      </c>
      <c r="R27" s="52" t="str">
        <f t="shared" si="3"/>
        <v/>
      </c>
      <c r="S27" s="53" t="str">
        <f t="shared" si="4"/>
        <v/>
      </c>
      <c r="T27" s="21"/>
    </row>
    <row r="28" spans="1:20" ht="48" customHeight="1" thickBot="1">
      <c r="A28" s="121" t="s">
        <v>74</v>
      </c>
      <c r="B28" s="206" t="str">
        <f>'FORM SQ.ROSSA INC 3°-5° ALTO'!B28</f>
        <v>FERRINI ISABELLA</v>
      </c>
      <c r="C28" s="207"/>
      <c r="D28" s="207"/>
      <c r="E28" s="295"/>
      <c r="F28" s="34">
        <v>4</v>
      </c>
      <c r="G28" s="34">
        <v>10</v>
      </c>
      <c r="H28" s="48">
        <f t="shared" si="0"/>
        <v>0</v>
      </c>
      <c r="I28" s="49" t="str">
        <f t="shared" si="1"/>
        <v>S</v>
      </c>
      <c r="J28" s="296" t="str">
        <f>'FORM SQ.BLU INC 3°-5° ALTO'!B28</f>
        <v>GIUFFRIDA FEDERICA</v>
      </c>
      <c r="K28" s="297"/>
      <c r="L28" s="297"/>
      <c r="M28" s="298"/>
      <c r="N28" s="34">
        <v>0</v>
      </c>
      <c r="O28" s="34">
        <v>0</v>
      </c>
      <c r="P28" s="48">
        <f t="shared" si="2"/>
        <v>10</v>
      </c>
      <c r="Q28" s="49" t="str">
        <f t="shared" si="5"/>
        <v/>
      </c>
      <c r="R28" s="52">
        <f t="shared" si="3"/>
        <v>1</v>
      </c>
      <c r="S28" s="53" t="str">
        <f t="shared" si="4"/>
        <v/>
      </c>
      <c r="T28" s="21"/>
    </row>
    <row r="29" spans="1:20" ht="24" customHeight="1" thickBot="1">
      <c r="A29" s="54"/>
      <c r="B29" s="55"/>
      <c r="C29" s="55"/>
      <c r="D29" s="55"/>
      <c r="E29" s="55"/>
      <c r="F29" s="56" t="s">
        <v>8</v>
      </c>
      <c r="G29" s="56" t="s">
        <v>9</v>
      </c>
      <c r="H29" s="56" t="s">
        <v>10</v>
      </c>
      <c r="I29" s="56" t="s">
        <v>11</v>
      </c>
      <c r="J29" s="55"/>
      <c r="K29" s="55"/>
      <c r="L29" s="55"/>
      <c r="M29" s="55"/>
      <c r="N29" s="56" t="s">
        <v>8</v>
      </c>
      <c r="O29" s="56" t="s">
        <v>9</v>
      </c>
      <c r="P29" s="56" t="s">
        <v>10</v>
      </c>
      <c r="Q29" s="56" t="s">
        <v>11</v>
      </c>
      <c r="R29" s="55"/>
      <c r="S29" s="57"/>
      <c r="T29" s="21"/>
    </row>
    <row r="30" spans="1:20" ht="33" customHeight="1" thickBot="1">
      <c r="A30" s="299" t="s">
        <v>7</v>
      </c>
      <c r="B30" s="300"/>
      <c r="C30" s="300"/>
      <c r="D30" s="300"/>
      <c r="E30" s="300"/>
      <c r="F30" s="34">
        <f>SUM(F19:F28)</f>
        <v>13</v>
      </c>
      <c r="G30" s="34">
        <f>SUM(G19:G28)</f>
        <v>36</v>
      </c>
      <c r="H30" s="168">
        <f>SUM(H19:H28)</f>
        <v>38</v>
      </c>
      <c r="I30" s="170">
        <f>SUM(R19:R28)</f>
        <v>3</v>
      </c>
      <c r="J30" s="301" t="s">
        <v>7</v>
      </c>
      <c r="K30" s="300"/>
      <c r="L30" s="300"/>
      <c r="M30" s="302"/>
      <c r="N30" s="34">
        <f>SUM(N19:N28)</f>
        <v>30</v>
      </c>
      <c r="O30" s="34">
        <f>SUM(O19:O28)</f>
        <v>38</v>
      </c>
      <c r="P30" s="168">
        <f>SUM(P19:P28)</f>
        <v>36</v>
      </c>
      <c r="Q30" s="169">
        <f>SUM(S19:S28)</f>
        <v>6</v>
      </c>
      <c r="R30" s="52"/>
      <c r="S30" s="53"/>
      <c r="T30" s="21"/>
    </row>
    <row r="31" spans="1:20">
      <c r="A31" s="58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244">
        <f>SUM(R19:R28)</f>
        <v>3</v>
      </c>
      <c r="S31" s="244">
        <f>SUM(S19:S28)</f>
        <v>6</v>
      </c>
      <c r="T31" s="21"/>
    </row>
    <row r="32" spans="1:20" ht="18">
      <c r="A32" s="59"/>
      <c r="B32" s="26"/>
      <c r="C32" s="26"/>
      <c r="D32" s="247" t="str">
        <f>IF(R31=S31,"",IF(R31&gt;S31,B15,J15))</f>
        <v>SICILIA</v>
      </c>
      <c r="E32" s="248"/>
      <c r="F32" s="248"/>
      <c r="G32" s="248"/>
      <c r="H32" s="248"/>
      <c r="I32" s="248"/>
      <c r="J32" s="248"/>
      <c r="K32" s="248"/>
      <c r="L32" s="248"/>
      <c r="M32" s="22"/>
      <c r="N32" s="22"/>
      <c r="O32" s="22"/>
      <c r="P32" s="22"/>
      <c r="Q32" s="60"/>
      <c r="R32" s="245"/>
      <c r="S32" s="245"/>
      <c r="T32" s="21"/>
    </row>
    <row r="33" spans="1:20" ht="18">
      <c r="A33" s="59"/>
      <c r="B33" s="26"/>
      <c r="C33" s="26"/>
      <c r="D33" s="248"/>
      <c r="E33" s="248"/>
      <c r="F33" s="248"/>
      <c r="G33" s="248"/>
      <c r="H33" s="248"/>
      <c r="I33" s="248"/>
      <c r="J33" s="248"/>
      <c r="K33" s="248"/>
      <c r="L33" s="248"/>
      <c r="M33" s="22"/>
      <c r="N33" s="22"/>
      <c r="O33" s="22"/>
      <c r="P33" s="22"/>
      <c r="Q33" s="60"/>
      <c r="R33" s="245"/>
      <c r="S33" s="245"/>
      <c r="T33" s="21"/>
    </row>
    <row r="34" spans="1:20" ht="13.5" thickBo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46"/>
      <c r="S34" s="246"/>
      <c r="T34" s="21"/>
    </row>
    <row r="36" spans="1:20">
      <c r="K36" s="64"/>
      <c r="L36" s="64"/>
      <c r="M36" s="64"/>
      <c r="N36" s="64"/>
      <c r="O36" s="64"/>
    </row>
    <row r="38" spans="1:20" ht="27.75">
      <c r="J38" s="35"/>
    </row>
    <row r="39" spans="1:20">
      <c r="J39" s="30"/>
    </row>
    <row r="40" spans="1:20" ht="20.25">
      <c r="F40" s="30"/>
      <c r="G40" s="30"/>
      <c r="J40" s="36"/>
    </row>
    <row r="41" spans="1:20" ht="21" customHeight="1">
      <c r="F41" s="30"/>
      <c r="G41" s="30"/>
      <c r="J41" s="30"/>
    </row>
    <row r="42" spans="1:20" ht="20.25">
      <c r="J42" s="37"/>
    </row>
  </sheetData>
  <mergeCells count="53">
    <mergeCell ref="A12:F12"/>
    <mergeCell ref="G12:S12"/>
    <mergeCell ref="A13:B13"/>
    <mergeCell ref="C13:S13"/>
    <mergeCell ref="H17:H18"/>
    <mergeCell ref="I17:I18"/>
    <mergeCell ref="B14:D14"/>
    <mergeCell ref="F14:I14"/>
    <mergeCell ref="J14:L14"/>
    <mergeCell ref="N14:S14"/>
    <mergeCell ref="J15:L16"/>
    <mergeCell ref="M15:M16"/>
    <mergeCell ref="N15:Q16"/>
    <mergeCell ref="R15:S16"/>
    <mergeCell ref="A15:A18"/>
    <mergeCell ref="B15:D16"/>
    <mergeCell ref="E15:E16"/>
    <mergeCell ref="F15:I16"/>
    <mergeCell ref="B17:E18"/>
    <mergeCell ref="F17:F18"/>
    <mergeCell ref="Q17:Q18"/>
    <mergeCell ref="S17:S18"/>
    <mergeCell ref="B19:E19"/>
    <mergeCell ref="J19:M19"/>
    <mergeCell ref="J17:M18"/>
    <mergeCell ref="N17:N18"/>
    <mergeCell ref="O17:O18"/>
    <mergeCell ref="P17:P18"/>
    <mergeCell ref="G17:G18"/>
    <mergeCell ref="B20:E20"/>
    <mergeCell ref="J20:M20"/>
    <mergeCell ref="B21:E21"/>
    <mergeCell ref="J21:M21"/>
    <mergeCell ref="R17:R18"/>
    <mergeCell ref="B22:E22"/>
    <mergeCell ref="J22:M22"/>
    <mergeCell ref="B26:E26"/>
    <mergeCell ref="J26:M26"/>
    <mergeCell ref="B27:E27"/>
    <mergeCell ref="J27:M27"/>
    <mergeCell ref="B23:E23"/>
    <mergeCell ref="B24:E24"/>
    <mergeCell ref="B25:E25"/>
    <mergeCell ref="J23:M23"/>
    <mergeCell ref="J24:M24"/>
    <mergeCell ref="J25:M25"/>
    <mergeCell ref="R31:R34"/>
    <mergeCell ref="S31:S34"/>
    <mergeCell ref="D32:L33"/>
    <mergeCell ref="B28:E28"/>
    <mergeCell ref="A30:E30"/>
    <mergeCell ref="J30:M30"/>
    <mergeCell ref="J28:M28"/>
  </mergeCells>
  <phoneticPr fontId="31" type="noConversion"/>
  <pageMargins left="0" right="0" top="0" bottom="0" header="0" footer="0"/>
  <pageSetup paperSize="9" scale="65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8:D41"/>
  <sheetViews>
    <sheetView topLeftCell="A18" workbookViewId="0">
      <selection activeCell="B23" sqref="B23"/>
    </sheetView>
  </sheetViews>
  <sheetFormatPr defaultRowHeight="12.75"/>
  <cols>
    <col min="1" max="1" width="25.140625" style="97" customWidth="1"/>
    <col min="2" max="2" width="90.85546875" style="97" customWidth="1"/>
    <col min="3" max="3" width="32.5703125" style="97" customWidth="1"/>
    <col min="4" max="16384" width="9.140625" style="97"/>
  </cols>
  <sheetData>
    <row r="8" spans="1:4" ht="13.5" thickBot="1"/>
    <row r="9" spans="1:4" ht="12.75" customHeight="1">
      <c r="A9" s="227" t="s">
        <v>64</v>
      </c>
      <c r="B9" s="228"/>
      <c r="C9" s="229"/>
      <c r="D9" s="98"/>
    </row>
    <row r="10" spans="1:4" s="98" customFormat="1">
      <c r="A10" s="230"/>
      <c r="B10" s="231"/>
      <c r="C10" s="232"/>
      <c r="D10" s="99"/>
    </row>
    <row r="11" spans="1:4">
      <c r="A11" s="230"/>
      <c r="B11" s="231"/>
      <c r="C11" s="232"/>
      <c r="D11" s="99"/>
    </row>
    <row r="12" spans="1:4" ht="34.5" customHeight="1" thickBot="1">
      <c r="A12" s="233"/>
      <c r="B12" s="234"/>
      <c r="C12" s="235"/>
      <c r="D12" s="99"/>
    </row>
    <row r="13" spans="1:4" ht="35.25" customHeight="1" thickBot="1">
      <c r="A13" s="236" t="s">
        <v>23</v>
      </c>
      <c r="B13" s="237"/>
      <c r="C13" s="100" t="s">
        <v>26</v>
      </c>
      <c r="D13" s="99"/>
    </row>
    <row r="14" spans="1:4" s="98" customFormat="1" ht="57" customHeight="1" thickBot="1">
      <c r="A14" s="65" t="s">
        <v>50</v>
      </c>
      <c r="B14" s="101" t="s">
        <v>93</v>
      </c>
      <c r="C14" s="102" t="s">
        <v>25</v>
      </c>
      <c r="D14" s="99"/>
    </row>
    <row r="15" spans="1:4" ht="15.95" customHeight="1">
      <c r="A15" s="224" t="s">
        <v>2</v>
      </c>
      <c r="B15" s="238" t="s">
        <v>24</v>
      </c>
      <c r="C15" s="241"/>
      <c r="D15" s="98"/>
    </row>
    <row r="16" spans="1:4" ht="14.1" customHeight="1">
      <c r="A16" s="225"/>
      <c r="B16" s="239"/>
      <c r="C16" s="242"/>
      <c r="D16" s="98"/>
    </row>
    <row r="17" spans="1:4" ht="12.95" customHeight="1">
      <c r="A17" s="225"/>
      <c r="B17" s="239"/>
      <c r="C17" s="242"/>
      <c r="D17" s="98"/>
    </row>
    <row r="18" spans="1:4" ht="12.95" customHeight="1" thickBot="1">
      <c r="A18" s="226"/>
      <c r="B18" s="240"/>
      <c r="C18" s="243"/>
      <c r="D18" s="98"/>
    </row>
    <row r="19" spans="1:4" ht="48" customHeight="1" thickBot="1">
      <c r="A19" s="103" t="s">
        <v>65</v>
      </c>
      <c r="B19" s="164" t="s">
        <v>158</v>
      </c>
      <c r="C19" s="105"/>
      <c r="D19" s="98"/>
    </row>
    <row r="20" spans="1:4" ht="48" customHeight="1" thickBot="1">
      <c r="A20" s="106" t="s">
        <v>66</v>
      </c>
      <c r="B20" s="164" t="s">
        <v>155</v>
      </c>
      <c r="C20" s="105"/>
      <c r="D20" s="98"/>
    </row>
    <row r="21" spans="1:4" ht="48" customHeight="1" thickBot="1">
      <c r="A21" s="106" t="s">
        <v>75</v>
      </c>
      <c r="B21" s="164" t="s">
        <v>161</v>
      </c>
      <c r="C21" s="105"/>
      <c r="D21" s="98"/>
    </row>
    <row r="22" spans="1:4" ht="48" customHeight="1" thickBot="1">
      <c r="A22" s="106" t="s">
        <v>68</v>
      </c>
      <c r="B22" s="164" t="s">
        <v>150</v>
      </c>
      <c r="C22" s="105"/>
      <c r="D22" s="98"/>
    </row>
    <row r="23" spans="1:4" ht="48" customHeight="1" thickBot="1">
      <c r="A23" s="106" t="s">
        <v>69</v>
      </c>
      <c r="B23" s="164" t="s">
        <v>160</v>
      </c>
      <c r="C23" s="105"/>
      <c r="D23" s="98"/>
    </row>
    <row r="24" spans="1:4" ht="48" customHeight="1" thickBot="1">
      <c r="A24" s="106" t="s">
        <v>70</v>
      </c>
      <c r="B24" s="171" t="s">
        <v>154</v>
      </c>
      <c r="C24" s="105"/>
      <c r="D24" s="98"/>
    </row>
    <row r="25" spans="1:4" ht="48" customHeight="1" thickBot="1">
      <c r="A25" s="106" t="s">
        <v>71</v>
      </c>
      <c r="B25" s="164" t="s">
        <v>152</v>
      </c>
      <c r="C25" s="105"/>
      <c r="D25" s="98"/>
    </row>
    <row r="26" spans="1:4" ht="48" customHeight="1" thickBot="1">
      <c r="A26" s="106" t="s">
        <v>72</v>
      </c>
      <c r="B26" s="164" t="s">
        <v>151</v>
      </c>
      <c r="C26" s="105"/>
      <c r="D26" s="98"/>
    </row>
    <row r="27" spans="1:4" ht="48" customHeight="1" thickBot="1">
      <c r="A27" s="106" t="s">
        <v>73</v>
      </c>
      <c r="B27" s="164"/>
      <c r="C27" s="105"/>
      <c r="D27" s="98"/>
    </row>
    <row r="28" spans="1:4" ht="48" customHeight="1" thickBot="1">
      <c r="A28" s="106" t="s">
        <v>74</v>
      </c>
      <c r="B28" s="164" t="s">
        <v>224</v>
      </c>
      <c r="C28" s="105"/>
      <c r="D28" s="98"/>
    </row>
    <row r="29" spans="1:4" s="98" customFormat="1" ht="23.25" customHeight="1">
      <c r="A29" s="107"/>
      <c r="B29" s="107"/>
      <c r="C29" s="107"/>
    </row>
    <row r="30" spans="1:4" s="99" customFormat="1" ht="33" customHeight="1">
      <c r="A30" s="304"/>
      <c r="B30" s="304"/>
      <c r="C30" s="304"/>
    </row>
    <row r="31" spans="1:4" s="99" customFormat="1" ht="12.75" customHeight="1"/>
    <row r="32" spans="1:4" s="99" customFormat="1" ht="18" customHeight="1">
      <c r="A32" s="108"/>
      <c r="B32" s="108"/>
      <c r="C32" s="223"/>
    </row>
    <row r="33" spans="1:3" s="99" customFormat="1" ht="18" customHeight="1">
      <c r="A33" s="108"/>
      <c r="B33" s="108"/>
      <c r="C33" s="223"/>
    </row>
    <row r="34" spans="1:3" s="99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8:D41"/>
  <sheetViews>
    <sheetView topLeftCell="A9" workbookViewId="0">
      <selection activeCell="C15" sqref="C15:C28"/>
    </sheetView>
  </sheetViews>
  <sheetFormatPr defaultRowHeight="12.75"/>
  <cols>
    <col min="1" max="1" width="24.5703125" customWidth="1"/>
    <col min="2" max="2" width="90.85546875" customWidth="1"/>
    <col min="3" max="3" width="32.5703125" customWidth="1"/>
  </cols>
  <sheetData>
    <row r="8" spans="1:4" ht="13.5" thickBot="1"/>
    <row r="9" spans="1:4">
      <c r="A9" s="305" t="s">
        <v>64</v>
      </c>
      <c r="B9" s="198"/>
      <c r="C9" s="199"/>
      <c r="D9" s="21"/>
    </row>
    <row r="10" spans="1:4" s="21" customFormat="1">
      <c r="A10" s="306"/>
      <c r="B10" s="307"/>
      <c r="C10" s="252"/>
      <c r="D10" s="22"/>
    </row>
    <row r="11" spans="1:4">
      <c r="A11" s="306"/>
      <c r="B11" s="307"/>
      <c r="C11" s="252"/>
      <c r="D11" s="22"/>
    </row>
    <row r="12" spans="1:4" ht="34.5" customHeight="1" thickBot="1">
      <c r="A12" s="200"/>
      <c r="B12" s="201"/>
      <c r="C12" s="202"/>
      <c r="D12" s="22"/>
    </row>
    <row r="13" spans="1:4" ht="35.25" customHeight="1" thickBot="1">
      <c r="A13" s="308" t="s">
        <v>23</v>
      </c>
      <c r="B13" s="204"/>
      <c r="C13" s="27" t="s">
        <v>27</v>
      </c>
      <c r="D13" s="22"/>
    </row>
    <row r="14" spans="1:4" s="21" customFormat="1" ht="57" customHeight="1" thickBot="1">
      <c r="A14" s="29" t="s">
        <v>50</v>
      </c>
      <c r="B14" s="66" t="s">
        <v>94</v>
      </c>
      <c r="C14" s="67" t="s">
        <v>25</v>
      </c>
      <c r="D14" s="22"/>
    </row>
    <row r="15" spans="1:4" ht="15.95" customHeight="1">
      <c r="A15" s="264" t="s">
        <v>2</v>
      </c>
      <c r="B15" s="309" t="s">
        <v>24</v>
      </c>
      <c r="C15" s="312"/>
      <c r="D15" s="21"/>
    </row>
    <row r="16" spans="1:4" ht="14.1" customHeight="1">
      <c r="A16" s="265"/>
      <c r="B16" s="310"/>
      <c r="C16" s="313"/>
      <c r="D16" s="21"/>
    </row>
    <row r="17" spans="1:4" ht="12.95" customHeight="1">
      <c r="A17" s="265"/>
      <c r="B17" s="310"/>
      <c r="C17" s="313"/>
      <c r="D17" s="21"/>
    </row>
    <row r="18" spans="1:4" ht="12.95" customHeight="1" thickBot="1">
      <c r="A18" s="266"/>
      <c r="B18" s="311"/>
      <c r="C18" s="314"/>
      <c r="D18" s="21"/>
    </row>
    <row r="19" spans="1:4" ht="48" customHeight="1" thickBot="1">
      <c r="A19" s="23" t="s">
        <v>65</v>
      </c>
      <c r="B19" s="104"/>
      <c r="C19" s="34"/>
      <c r="D19" s="21"/>
    </row>
    <row r="20" spans="1:4" ht="48" customHeight="1" thickBot="1">
      <c r="A20" s="24" t="s">
        <v>66</v>
      </c>
      <c r="B20" s="104" t="s">
        <v>123</v>
      </c>
      <c r="C20" s="34"/>
      <c r="D20" s="21"/>
    </row>
    <row r="21" spans="1:4" ht="48" customHeight="1" thickBot="1">
      <c r="A21" s="24" t="s">
        <v>75</v>
      </c>
      <c r="B21" s="104" t="s">
        <v>127</v>
      </c>
      <c r="C21" s="34"/>
      <c r="D21" s="21"/>
    </row>
    <row r="22" spans="1:4" ht="48" customHeight="1" thickBot="1">
      <c r="A22" s="24" t="s">
        <v>68</v>
      </c>
      <c r="B22" s="104" t="s">
        <v>125</v>
      </c>
      <c r="C22" s="34"/>
      <c r="D22" s="21"/>
    </row>
    <row r="23" spans="1:4" ht="48" customHeight="1" thickBot="1">
      <c r="A23" s="24" t="s">
        <v>69</v>
      </c>
      <c r="B23" s="104" t="s">
        <v>220</v>
      </c>
      <c r="C23" s="34"/>
      <c r="D23" s="21"/>
    </row>
    <row r="24" spans="1:4" ht="48" customHeight="1" thickBot="1">
      <c r="A24" s="24" t="s">
        <v>70</v>
      </c>
      <c r="B24" s="104" t="s">
        <v>128</v>
      </c>
      <c r="C24" s="34"/>
      <c r="D24" s="21"/>
    </row>
    <row r="25" spans="1:4" ht="48" customHeight="1" thickBot="1">
      <c r="A25" s="24" t="s">
        <v>71</v>
      </c>
      <c r="B25" s="104" t="s">
        <v>129</v>
      </c>
      <c r="C25" s="34"/>
      <c r="D25" s="21"/>
    </row>
    <row r="26" spans="1:4" ht="48" customHeight="1" thickBot="1">
      <c r="A26" s="24" t="s">
        <v>72</v>
      </c>
      <c r="B26" s="104" t="s">
        <v>131</v>
      </c>
      <c r="C26" s="34"/>
      <c r="D26" s="21"/>
    </row>
    <row r="27" spans="1:4" ht="48" customHeight="1" thickBot="1">
      <c r="A27" s="24" t="s">
        <v>73</v>
      </c>
      <c r="B27" s="104" t="s">
        <v>133</v>
      </c>
      <c r="C27" s="34"/>
      <c r="D27" s="21"/>
    </row>
    <row r="28" spans="1:4" ht="48" customHeight="1" thickBot="1">
      <c r="A28" s="24" t="s">
        <v>74</v>
      </c>
      <c r="B28" s="104" t="s">
        <v>134</v>
      </c>
      <c r="C28" s="34"/>
      <c r="D28" s="21"/>
    </row>
    <row r="29" spans="1:4" s="21" customFormat="1" ht="23.25" customHeight="1">
      <c r="A29" s="25"/>
      <c r="B29" s="25"/>
      <c r="C29" s="25"/>
    </row>
    <row r="30" spans="1:4" s="22" customFormat="1" ht="33" customHeight="1">
      <c r="A30" s="315"/>
      <c r="B30" s="315"/>
      <c r="C30" s="315"/>
    </row>
    <row r="31" spans="1:4" s="22" customFormat="1" ht="12.75" customHeight="1"/>
    <row r="32" spans="1:4" s="22" customFormat="1" ht="18" customHeight="1">
      <c r="A32" s="26"/>
      <c r="B32" s="26"/>
      <c r="C32" s="248"/>
    </row>
    <row r="33" spans="1:3" s="22" customFormat="1" ht="18" customHeight="1">
      <c r="A33" s="26"/>
      <c r="B33" s="26"/>
      <c r="C33" s="248"/>
    </row>
    <row r="34" spans="1:3" s="22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42"/>
  <sheetViews>
    <sheetView zoomScale="80" zoomScaleNormal="80" workbookViewId="0">
      <selection activeCell="E15" sqref="E15:E16"/>
    </sheetView>
  </sheetViews>
  <sheetFormatPr defaultRowHeight="12.75"/>
  <cols>
    <col min="1" max="1" width="11.28515625" customWidth="1"/>
    <col min="2" max="4" width="14.7109375" customWidth="1"/>
    <col min="5" max="5" width="17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21" customFormat="1" ht="13.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1"/>
      <c r="S10" s="42"/>
      <c r="T10" s="22"/>
    </row>
    <row r="11" spans="1:20" ht="15.7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22"/>
    </row>
    <row r="12" spans="1:20" ht="34.5" customHeight="1">
      <c r="A12" s="249" t="s">
        <v>64</v>
      </c>
      <c r="B12" s="250"/>
      <c r="C12" s="250"/>
      <c r="D12" s="250"/>
      <c r="E12" s="250"/>
      <c r="F12" s="250"/>
      <c r="G12" s="251" t="s">
        <v>62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2"/>
      <c r="T12" s="22"/>
    </row>
    <row r="13" spans="1:20" ht="35.25" customHeight="1" thickBot="1">
      <c r="A13" s="253"/>
      <c r="B13" s="250"/>
      <c r="C13" s="254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2"/>
      <c r="T13" s="22"/>
    </row>
    <row r="14" spans="1:20" s="21" customFormat="1" ht="27" customHeight="1" thickBot="1">
      <c r="A14" s="46"/>
      <c r="B14" s="255" t="s">
        <v>53</v>
      </c>
      <c r="C14" s="256"/>
      <c r="D14" s="257"/>
      <c r="E14" s="47" t="s">
        <v>22</v>
      </c>
      <c r="F14" s="258"/>
      <c r="G14" s="259"/>
      <c r="H14" s="259"/>
      <c r="I14" s="260"/>
      <c r="J14" s="261" t="s">
        <v>51</v>
      </c>
      <c r="K14" s="262"/>
      <c r="L14" s="263"/>
      <c r="M14" s="47" t="s">
        <v>22</v>
      </c>
      <c r="N14" s="258"/>
      <c r="O14" s="259"/>
      <c r="P14" s="259"/>
      <c r="Q14" s="259"/>
      <c r="R14" s="259"/>
      <c r="S14" s="260"/>
      <c r="T14" s="22"/>
    </row>
    <row r="15" spans="1:20" ht="15.95" customHeight="1">
      <c r="A15" s="264" t="s">
        <v>2</v>
      </c>
      <c r="B15" s="267" t="str">
        <f>'FORM SQ.ROSSA INC 3°-5° BASSO'!B14</f>
        <v>LAZIO</v>
      </c>
      <c r="C15" s="268"/>
      <c r="D15" s="269"/>
      <c r="E15" s="322"/>
      <c r="F15" s="274"/>
      <c r="G15" s="275"/>
      <c r="H15" s="275"/>
      <c r="I15" s="276"/>
      <c r="J15" s="267" t="str">
        <f>'FORM SQ.BLU INC 3°-5° BASSO'!B14</f>
        <v>LIGURIA</v>
      </c>
      <c r="K15" s="268"/>
      <c r="L15" s="269"/>
      <c r="M15" s="286"/>
      <c r="N15" s="274"/>
      <c r="O15" s="275"/>
      <c r="P15" s="275"/>
      <c r="Q15" s="276"/>
      <c r="R15" s="288" t="s">
        <v>1</v>
      </c>
      <c r="S15" s="199"/>
      <c r="T15" s="21"/>
    </row>
    <row r="16" spans="1:20" ht="14.1" customHeight="1" thickBot="1">
      <c r="A16" s="265"/>
      <c r="B16" s="270"/>
      <c r="C16" s="271"/>
      <c r="D16" s="272"/>
      <c r="E16" s="272"/>
      <c r="F16" s="277"/>
      <c r="G16" s="278"/>
      <c r="H16" s="278"/>
      <c r="I16" s="279"/>
      <c r="J16" s="270"/>
      <c r="K16" s="271"/>
      <c r="L16" s="272"/>
      <c r="M16" s="287"/>
      <c r="N16" s="277"/>
      <c r="O16" s="278"/>
      <c r="P16" s="278"/>
      <c r="Q16" s="279"/>
      <c r="R16" s="200"/>
      <c r="S16" s="202"/>
      <c r="T16" s="21"/>
    </row>
    <row r="17" spans="1:20" ht="12.95" customHeight="1">
      <c r="A17" s="265"/>
      <c r="B17" s="280" t="s">
        <v>32</v>
      </c>
      <c r="C17" s="281"/>
      <c r="D17" s="281"/>
      <c r="E17" s="282"/>
      <c r="F17" s="289" t="s">
        <v>3</v>
      </c>
      <c r="G17" s="289" t="s">
        <v>4</v>
      </c>
      <c r="H17" s="289" t="s">
        <v>5</v>
      </c>
      <c r="I17" s="289" t="s">
        <v>6</v>
      </c>
      <c r="J17" s="280" t="s">
        <v>33</v>
      </c>
      <c r="K17" s="281"/>
      <c r="L17" s="281"/>
      <c r="M17" s="282"/>
      <c r="N17" s="289" t="s">
        <v>3</v>
      </c>
      <c r="O17" s="289" t="s">
        <v>4</v>
      </c>
      <c r="P17" s="289" t="s">
        <v>5</v>
      </c>
      <c r="Q17" s="289" t="s">
        <v>6</v>
      </c>
      <c r="R17" s="291" t="s">
        <v>28</v>
      </c>
      <c r="S17" s="293" t="s">
        <v>27</v>
      </c>
      <c r="T17" s="21"/>
    </row>
    <row r="18" spans="1:20" ht="12.95" customHeight="1" thickBot="1">
      <c r="A18" s="266"/>
      <c r="B18" s="283"/>
      <c r="C18" s="284"/>
      <c r="D18" s="284"/>
      <c r="E18" s="285"/>
      <c r="F18" s="290"/>
      <c r="G18" s="290"/>
      <c r="H18" s="290"/>
      <c r="I18" s="290"/>
      <c r="J18" s="283"/>
      <c r="K18" s="284"/>
      <c r="L18" s="284"/>
      <c r="M18" s="285"/>
      <c r="N18" s="290"/>
      <c r="O18" s="290"/>
      <c r="P18" s="290"/>
      <c r="Q18" s="290"/>
      <c r="R18" s="292"/>
      <c r="S18" s="294"/>
      <c r="T18" s="21"/>
    </row>
    <row r="19" spans="1:20" ht="48" customHeight="1" thickBot="1">
      <c r="A19" s="122" t="s">
        <v>65</v>
      </c>
      <c r="B19" s="206" t="str">
        <f>'FORM SQ.ROSSA INC 3°-5° BASSO'!B19</f>
        <v>RESTAGNO SAVERIO</v>
      </c>
      <c r="C19" s="207"/>
      <c r="D19" s="207"/>
      <c r="E19" s="295"/>
      <c r="F19" s="34">
        <v>5</v>
      </c>
      <c r="G19" s="34">
        <v>0</v>
      </c>
      <c r="H19" s="48">
        <f t="shared" ref="H19:H28" si="0">IF(O19="","",IF(O19&gt;=0,O19))</f>
        <v>0</v>
      </c>
      <c r="I19" s="49" t="str">
        <f t="shared" ref="I19:I28" si="1">IF(F19&lt;3,"",IF(F19=5,"TO",IF(F19=4,"S",IF(F19=3,IF(N19=1,"PP","PO")))))</f>
        <v>TO</v>
      </c>
      <c r="J19" s="296">
        <f>'FORM SQ.BLU INC 3°-5° BASSO'!B19</f>
        <v>0</v>
      </c>
      <c r="K19" s="297"/>
      <c r="L19" s="297"/>
      <c r="M19" s="298"/>
      <c r="N19" s="34">
        <v>0</v>
      </c>
      <c r="O19" s="34">
        <v>0</v>
      </c>
      <c r="P19" s="48">
        <f t="shared" ref="P19:P28" si="2">IF(G19="","",IF(G19&gt;=0,G19))</f>
        <v>0</v>
      </c>
      <c r="Q19" s="49" t="str">
        <f t="shared" ref="Q19:Q28" si="3">IF(N19&lt;3,"",IF(N19=5,"TO",IF(N19=4,"S",IF(N19=3,IF(F19=1,"PP","PO")))))</f>
        <v/>
      </c>
      <c r="R19" s="50">
        <f t="shared" ref="R19:R28" si="4">IF(F19=N19,"",IF(F19&gt;N19,1,""))</f>
        <v>1</v>
      </c>
      <c r="S19" s="51" t="str">
        <f t="shared" ref="S19:S28" si="5">IF(N19=F19,"",IF(N19&gt;F19,1,""))</f>
        <v/>
      </c>
      <c r="T19" s="21"/>
    </row>
    <row r="20" spans="1:20" ht="48" customHeight="1" thickBot="1">
      <c r="A20" s="121" t="s">
        <v>66</v>
      </c>
      <c r="B20" s="206" t="str">
        <f>'FORM SQ.ROSSA INC 3°-5° BASSO'!B20</f>
        <v>DI CARMINE LUCA</v>
      </c>
      <c r="C20" s="207"/>
      <c r="D20" s="207"/>
      <c r="E20" s="295"/>
      <c r="F20" s="34">
        <v>3</v>
      </c>
      <c r="G20" s="34">
        <v>4</v>
      </c>
      <c r="H20" s="48">
        <f t="shared" si="0"/>
        <v>4</v>
      </c>
      <c r="I20" s="49" t="str">
        <f t="shared" si="1"/>
        <v>PP</v>
      </c>
      <c r="J20" s="296" t="str">
        <f>'FORM SQ.BLU INC 3°-5° BASSO'!B20</f>
        <v>ALATI MARCO</v>
      </c>
      <c r="K20" s="297"/>
      <c r="L20" s="297"/>
      <c r="M20" s="298"/>
      <c r="N20" s="34">
        <v>1</v>
      </c>
      <c r="O20" s="34">
        <v>4</v>
      </c>
      <c r="P20" s="48">
        <f t="shared" si="2"/>
        <v>4</v>
      </c>
      <c r="Q20" s="49" t="str">
        <f t="shared" si="3"/>
        <v/>
      </c>
      <c r="R20" s="50">
        <f t="shared" si="4"/>
        <v>1</v>
      </c>
      <c r="S20" s="51" t="str">
        <f t="shared" si="5"/>
        <v/>
      </c>
      <c r="T20" s="21"/>
    </row>
    <row r="21" spans="1:20" ht="48" customHeight="1" thickBot="1">
      <c r="A21" s="121" t="s">
        <v>75</v>
      </c>
      <c r="B21" s="206" t="str">
        <f>'FORM SQ.ROSSA INC 3°-5° BASSO'!B21</f>
        <v>GUERRAZZI LUCA</v>
      </c>
      <c r="C21" s="207"/>
      <c r="D21" s="207"/>
      <c r="E21" s="295"/>
      <c r="F21" s="34">
        <v>0</v>
      </c>
      <c r="G21" s="34">
        <v>6</v>
      </c>
      <c r="H21" s="48">
        <f t="shared" si="0"/>
        <v>12</v>
      </c>
      <c r="I21" s="49" t="str">
        <f t="shared" si="1"/>
        <v/>
      </c>
      <c r="J21" s="296" t="str">
        <f>'FORM SQ.BLU INC 3°-5° BASSO'!B21</f>
        <v>TOFFANINI VENDEL</v>
      </c>
      <c r="K21" s="297"/>
      <c r="L21" s="297"/>
      <c r="M21" s="298"/>
      <c r="N21" s="34">
        <v>5</v>
      </c>
      <c r="O21" s="34">
        <v>12</v>
      </c>
      <c r="P21" s="48">
        <f t="shared" si="2"/>
        <v>6</v>
      </c>
      <c r="Q21" s="49" t="str">
        <f t="shared" si="3"/>
        <v>TO</v>
      </c>
      <c r="R21" s="52" t="str">
        <f t="shared" si="4"/>
        <v/>
      </c>
      <c r="S21" s="53">
        <f t="shared" si="5"/>
        <v>1</v>
      </c>
      <c r="T21" s="21"/>
    </row>
    <row r="22" spans="1:20" ht="48" customHeight="1" thickBot="1">
      <c r="A22" s="121" t="s">
        <v>68</v>
      </c>
      <c r="B22" s="206" t="str">
        <f>'FORM SQ.ROSSA INC 3°-5° BASSO'!B22</f>
        <v>PAOLONI SAMUELE</v>
      </c>
      <c r="C22" s="207"/>
      <c r="D22" s="207"/>
      <c r="E22" s="295"/>
      <c r="F22" s="34">
        <v>0</v>
      </c>
      <c r="G22" s="34">
        <v>0</v>
      </c>
      <c r="H22" s="48">
        <f t="shared" si="0"/>
        <v>9</v>
      </c>
      <c r="I22" s="49" t="str">
        <f t="shared" si="1"/>
        <v/>
      </c>
      <c r="J22" s="296" t="str">
        <f>'FORM SQ.BLU INC 3°-5° BASSO'!B22</f>
        <v>MARTINI GIACOMO</v>
      </c>
      <c r="K22" s="297"/>
      <c r="L22" s="297"/>
      <c r="M22" s="298"/>
      <c r="N22" s="34">
        <v>4</v>
      </c>
      <c r="O22" s="34">
        <v>9</v>
      </c>
      <c r="P22" s="48">
        <f t="shared" si="2"/>
        <v>0</v>
      </c>
      <c r="Q22" s="49" t="str">
        <f t="shared" si="3"/>
        <v>S</v>
      </c>
      <c r="R22" s="52" t="str">
        <f t="shared" si="4"/>
        <v/>
      </c>
      <c r="S22" s="53">
        <f t="shared" si="5"/>
        <v>1</v>
      </c>
      <c r="T22" s="21"/>
    </row>
    <row r="23" spans="1:20" ht="48" customHeight="1" thickBot="1">
      <c r="A23" s="121" t="s">
        <v>69</v>
      </c>
      <c r="B23" s="206" t="str">
        <f>'FORM SQ.ROSSA INC 3°-5° BASSO'!B23</f>
        <v>BORSELLINO SAVERIO</v>
      </c>
      <c r="C23" s="207"/>
      <c r="D23" s="207"/>
      <c r="E23" s="295"/>
      <c r="F23" s="34">
        <v>0</v>
      </c>
      <c r="G23" s="34">
        <v>3</v>
      </c>
      <c r="H23" s="48">
        <f t="shared" si="0"/>
        <v>8</v>
      </c>
      <c r="I23" s="49" t="str">
        <f t="shared" si="1"/>
        <v/>
      </c>
      <c r="J23" s="296" t="str">
        <f>'FORM SQ.BLU INC 3°-5° BASSO'!B23</f>
        <v>POZZOLI EMILI0</v>
      </c>
      <c r="K23" s="297"/>
      <c r="L23" s="297"/>
      <c r="M23" s="298"/>
      <c r="N23" s="34">
        <v>5</v>
      </c>
      <c r="O23" s="34">
        <v>8</v>
      </c>
      <c r="P23" s="48">
        <f t="shared" si="2"/>
        <v>3</v>
      </c>
      <c r="Q23" s="49" t="str">
        <f t="shared" si="3"/>
        <v>TO</v>
      </c>
      <c r="R23" s="52" t="str">
        <f t="shared" si="4"/>
        <v/>
      </c>
      <c r="S23" s="53">
        <f t="shared" si="5"/>
        <v>1</v>
      </c>
      <c r="T23" s="21"/>
    </row>
    <row r="24" spans="1:20" ht="48" customHeight="1" thickBot="1">
      <c r="A24" s="121" t="s">
        <v>70</v>
      </c>
      <c r="B24" s="206" t="str">
        <f>'FORM SQ.ROSSA INC 3°-5° BASSO'!B24</f>
        <v>DARIOZZI LUCA</v>
      </c>
      <c r="C24" s="207"/>
      <c r="D24" s="207"/>
      <c r="E24" s="295"/>
      <c r="F24" s="34">
        <v>3</v>
      </c>
      <c r="G24" s="34">
        <v>6</v>
      </c>
      <c r="H24" s="48">
        <f t="shared" si="0"/>
        <v>3</v>
      </c>
      <c r="I24" s="49" t="str">
        <f t="shared" si="1"/>
        <v>PP</v>
      </c>
      <c r="J24" s="296" t="str">
        <f>'FORM SQ.BLU INC 3°-5° BASSO'!B24</f>
        <v>GIORDANELLA MATTEO</v>
      </c>
      <c r="K24" s="297"/>
      <c r="L24" s="297"/>
      <c r="M24" s="298"/>
      <c r="N24" s="34">
        <v>1</v>
      </c>
      <c r="O24" s="34">
        <v>3</v>
      </c>
      <c r="P24" s="48">
        <f t="shared" si="2"/>
        <v>6</v>
      </c>
      <c r="Q24" s="49" t="str">
        <f t="shared" si="3"/>
        <v/>
      </c>
      <c r="R24" s="52">
        <f t="shared" si="4"/>
        <v>1</v>
      </c>
      <c r="S24" s="53" t="str">
        <f t="shared" si="5"/>
        <v/>
      </c>
      <c r="T24" s="21"/>
    </row>
    <row r="25" spans="1:20" ht="48" customHeight="1" thickBot="1">
      <c r="A25" s="121" t="s">
        <v>71</v>
      </c>
      <c r="B25" s="206" t="str">
        <f>'FORM SQ.ROSSA INC 3°-5° BASSO'!B25</f>
        <v>GIUFFRIDA GIACOMO</v>
      </c>
      <c r="C25" s="207"/>
      <c r="D25" s="207"/>
      <c r="E25" s="295"/>
      <c r="F25" s="34">
        <v>5</v>
      </c>
      <c r="G25" s="34">
        <v>4</v>
      </c>
      <c r="H25" s="48">
        <f t="shared" si="0"/>
        <v>0</v>
      </c>
      <c r="I25" s="49" t="str">
        <f t="shared" si="1"/>
        <v>TO</v>
      </c>
      <c r="J25" s="296" t="str">
        <f>'FORM SQ.BLU INC 3°-5° BASSO'!B25</f>
        <v>MICHELIS GIACOMO</v>
      </c>
      <c r="K25" s="297"/>
      <c r="L25" s="297"/>
      <c r="M25" s="298"/>
      <c r="N25" s="34">
        <v>0</v>
      </c>
      <c r="O25" s="34">
        <v>0</v>
      </c>
      <c r="P25" s="48">
        <f t="shared" si="2"/>
        <v>4</v>
      </c>
      <c r="Q25" s="49" t="str">
        <f t="shared" si="3"/>
        <v/>
      </c>
      <c r="R25" s="52">
        <f t="shared" si="4"/>
        <v>1</v>
      </c>
      <c r="S25" s="53" t="str">
        <f t="shared" si="5"/>
        <v/>
      </c>
      <c r="T25" s="21"/>
    </row>
    <row r="26" spans="1:20" ht="48" customHeight="1" thickBot="1">
      <c r="A26" s="121" t="s">
        <v>72</v>
      </c>
      <c r="B26" s="206" t="str">
        <f>'FORM SQ.ROSSA INC 3°-5° BASSO'!B26</f>
        <v>GIUNTA CARLO</v>
      </c>
      <c r="C26" s="207"/>
      <c r="D26" s="207"/>
      <c r="E26" s="295"/>
      <c r="F26" s="34">
        <v>0</v>
      </c>
      <c r="G26" s="34">
        <v>0</v>
      </c>
      <c r="H26" s="48">
        <f t="shared" si="0"/>
        <v>4</v>
      </c>
      <c r="I26" s="49" t="str">
        <f t="shared" si="1"/>
        <v/>
      </c>
      <c r="J26" s="296" t="str">
        <f>'FORM SQ.BLU INC 3°-5° BASSO'!B26</f>
        <v>CARCEA MARCO</v>
      </c>
      <c r="K26" s="297"/>
      <c r="L26" s="297"/>
      <c r="M26" s="298"/>
      <c r="N26" s="34">
        <v>5</v>
      </c>
      <c r="O26" s="34">
        <v>4</v>
      </c>
      <c r="P26" s="48">
        <f t="shared" si="2"/>
        <v>0</v>
      </c>
      <c r="Q26" s="49" t="str">
        <f t="shared" si="3"/>
        <v>TO</v>
      </c>
      <c r="R26" s="52" t="str">
        <f t="shared" si="4"/>
        <v/>
      </c>
      <c r="S26" s="53">
        <f t="shared" si="5"/>
        <v>1</v>
      </c>
      <c r="T26" s="21"/>
    </row>
    <row r="27" spans="1:20" ht="48" customHeight="1" thickBot="1">
      <c r="A27" s="121" t="s">
        <v>73</v>
      </c>
      <c r="B27" s="206">
        <f>'FORM SQ.ROSSA INC 3°-5° BASSO'!B27</f>
        <v>0</v>
      </c>
      <c r="C27" s="207"/>
      <c r="D27" s="207"/>
      <c r="E27" s="295"/>
      <c r="F27" s="34">
        <v>0</v>
      </c>
      <c r="G27" s="34">
        <v>0</v>
      </c>
      <c r="H27" s="48">
        <f t="shared" si="0"/>
        <v>0</v>
      </c>
      <c r="I27" s="49" t="str">
        <f t="shared" si="1"/>
        <v/>
      </c>
      <c r="J27" s="296" t="str">
        <f>'FORM SQ.BLU INC 3°-5° BASSO'!B27</f>
        <v>GERARD MORGANE</v>
      </c>
      <c r="K27" s="297"/>
      <c r="L27" s="297"/>
      <c r="M27" s="298"/>
      <c r="N27" s="34">
        <v>5</v>
      </c>
      <c r="O27" s="34">
        <v>0</v>
      </c>
      <c r="P27" s="48">
        <f t="shared" si="2"/>
        <v>0</v>
      </c>
      <c r="Q27" s="49" t="s">
        <v>229</v>
      </c>
      <c r="R27" s="52" t="str">
        <f t="shared" si="4"/>
        <v/>
      </c>
      <c r="S27" s="53">
        <f t="shared" si="5"/>
        <v>1</v>
      </c>
      <c r="T27" s="21"/>
    </row>
    <row r="28" spans="1:20" ht="48" customHeight="1" thickBot="1">
      <c r="A28" s="121" t="s">
        <v>74</v>
      </c>
      <c r="B28" s="206" t="str">
        <f>'FORM SQ.ROSSA INC 3°-5° BASSO'!B28</f>
        <v>CALABRO' NOEMI</v>
      </c>
      <c r="C28" s="207"/>
      <c r="D28" s="207"/>
      <c r="E28" s="295"/>
      <c r="F28" s="34">
        <v>4</v>
      </c>
      <c r="G28" s="34">
        <v>10</v>
      </c>
      <c r="H28" s="48">
        <f t="shared" si="0"/>
        <v>0</v>
      </c>
      <c r="I28" s="49" t="str">
        <f t="shared" si="1"/>
        <v>S</v>
      </c>
      <c r="J28" s="296" t="str">
        <f>'FORM SQ.BLU INC 3°-5° BASSO'!B28</f>
        <v>LA MACCHIA MARTINA</v>
      </c>
      <c r="K28" s="297"/>
      <c r="L28" s="297"/>
      <c r="M28" s="298"/>
      <c r="N28" s="34">
        <v>0</v>
      </c>
      <c r="O28" s="34">
        <v>0</v>
      </c>
      <c r="P28" s="48">
        <f t="shared" si="2"/>
        <v>10</v>
      </c>
      <c r="Q28" s="49" t="str">
        <f t="shared" si="3"/>
        <v/>
      </c>
      <c r="R28" s="52">
        <f t="shared" si="4"/>
        <v>1</v>
      </c>
      <c r="S28" s="53" t="str">
        <f t="shared" si="5"/>
        <v/>
      </c>
      <c r="T28" s="21"/>
    </row>
    <row r="29" spans="1:20" ht="24" customHeight="1" thickBot="1">
      <c r="A29" s="54"/>
      <c r="B29" s="55"/>
      <c r="C29" s="55"/>
      <c r="D29" s="55"/>
      <c r="E29" s="55"/>
      <c r="F29" s="56" t="s">
        <v>8</v>
      </c>
      <c r="G29" s="56" t="s">
        <v>9</v>
      </c>
      <c r="H29" s="56" t="s">
        <v>10</v>
      </c>
      <c r="I29" s="56" t="s">
        <v>11</v>
      </c>
      <c r="J29" s="55"/>
      <c r="K29" s="55"/>
      <c r="L29" s="55"/>
      <c r="M29" s="55"/>
      <c r="N29" s="56" t="s">
        <v>8</v>
      </c>
      <c r="O29" s="56" t="s">
        <v>9</v>
      </c>
      <c r="P29" s="56" t="s">
        <v>10</v>
      </c>
      <c r="Q29" s="56" t="s">
        <v>11</v>
      </c>
      <c r="R29" s="55"/>
      <c r="S29" s="57"/>
      <c r="T29" s="21"/>
    </row>
    <row r="30" spans="1:20" ht="33" customHeight="1" thickBot="1">
      <c r="A30" s="299" t="s">
        <v>7</v>
      </c>
      <c r="B30" s="300"/>
      <c r="C30" s="300"/>
      <c r="D30" s="300"/>
      <c r="E30" s="300"/>
      <c r="F30" s="34">
        <f>SUM(F19:F28)</f>
        <v>20</v>
      </c>
      <c r="G30" s="34">
        <f>SUM(G19:G28)</f>
        <v>33</v>
      </c>
      <c r="H30" s="168">
        <f>SUM(H19:H28)</f>
        <v>40</v>
      </c>
      <c r="I30" s="170">
        <f>SUM(R19:R28)</f>
        <v>5</v>
      </c>
      <c r="J30" s="301" t="s">
        <v>7</v>
      </c>
      <c r="K30" s="300"/>
      <c r="L30" s="300"/>
      <c r="M30" s="302"/>
      <c r="N30" s="34">
        <f>SUM(N19:N28)</f>
        <v>26</v>
      </c>
      <c r="O30" s="34">
        <f>SUM(O19:O28)</f>
        <v>40</v>
      </c>
      <c r="P30" s="168">
        <f>SUM(P19:P28)</f>
        <v>33</v>
      </c>
      <c r="Q30" s="169">
        <f>SUM(S19:S28)</f>
        <v>5</v>
      </c>
      <c r="R30" s="52"/>
      <c r="S30" s="53"/>
      <c r="T30" s="21"/>
    </row>
    <row r="31" spans="1:20">
      <c r="A31" s="58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244">
        <f>SUM(R19:R28)</f>
        <v>5</v>
      </c>
      <c r="S31" s="244">
        <f>SUM(S19:S28)</f>
        <v>5</v>
      </c>
      <c r="T31" s="21"/>
    </row>
    <row r="32" spans="1:20" ht="18">
      <c r="A32" s="59"/>
      <c r="B32" s="26"/>
      <c r="C32" s="26"/>
      <c r="D32" s="247" t="s">
        <v>94</v>
      </c>
      <c r="E32" s="321"/>
      <c r="F32" s="321"/>
      <c r="G32" s="321"/>
      <c r="H32" s="321"/>
      <c r="I32" s="321"/>
      <c r="J32" s="321"/>
      <c r="K32" s="321"/>
      <c r="L32" s="321"/>
      <c r="M32" s="22"/>
      <c r="N32" s="22"/>
      <c r="O32" s="22"/>
      <c r="P32" s="22"/>
      <c r="Q32" s="60"/>
      <c r="R32" s="245"/>
      <c r="S32" s="245"/>
      <c r="T32" s="21"/>
    </row>
    <row r="33" spans="1:20" ht="18">
      <c r="A33" s="59"/>
      <c r="B33" s="26"/>
      <c r="C33" s="26"/>
      <c r="D33" s="321"/>
      <c r="E33" s="321"/>
      <c r="F33" s="321"/>
      <c r="G33" s="321"/>
      <c r="H33" s="321"/>
      <c r="I33" s="321"/>
      <c r="J33" s="321"/>
      <c r="K33" s="321"/>
      <c r="L33" s="321"/>
      <c r="M33" s="22"/>
      <c r="N33" s="22"/>
      <c r="O33" s="22"/>
      <c r="P33" s="22"/>
      <c r="Q33" s="60"/>
      <c r="R33" s="245"/>
      <c r="S33" s="245"/>
      <c r="T33" s="21"/>
    </row>
    <row r="34" spans="1:20" ht="13.5" thickBo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46"/>
      <c r="S34" s="246"/>
      <c r="T34" s="21"/>
    </row>
    <row r="36" spans="1:20">
      <c r="K36" s="64"/>
      <c r="L36" s="64"/>
      <c r="M36" s="64"/>
      <c r="N36" s="64"/>
      <c r="O36" s="64"/>
    </row>
    <row r="38" spans="1:20" ht="27.75">
      <c r="J38" s="35"/>
    </row>
    <row r="39" spans="1:20">
      <c r="J39" s="30"/>
    </row>
    <row r="40" spans="1:20" ht="20.25">
      <c r="F40" s="30"/>
      <c r="G40" s="30"/>
      <c r="J40" s="36"/>
    </row>
    <row r="41" spans="1:20" ht="21" customHeight="1">
      <c r="F41" s="30"/>
      <c r="G41" s="30"/>
      <c r="J41" s="30"/>
    </row>
    <row r="42" spans="1:20" ht="20.25">
      <c r="J42" s="37"/>
    </row>
  </sheetData>
  <mergeCells count="53">
    <mergeCell ref="A12:F12"/>
    <mergeCell ref="G12:S12"/>
    <mergeCell ref="A13:B13"/>
    <mergeCell ref="C13:S13"/>
    <mergeCell ref="H17:H18"/>
    <mergeCell ref="I17:I18"/>
    <mergeCell ref="B14:D14"/>
    <mergeCell ref="F14:I14"/>
    <mergeCell ref="J14:L14"/>
    <mergeCell ref="N14:S14"/>
    <mergeCell ref="J15:L16"/>
    <mergeCell ref="M15:M16"/>
    <mergeCell ref="N15:Q16"/>
    <mergeCell ref="R15:S16"/>
    <mergeCell ref="A15:A18"/>
    <mergeCell ref="B15:D16"/>
    <mergeCell ref="E15:E16"/>
    <mergeCell ref="F15:I16"/>
    <mergeCell ref="B17:E18"/>
    <mergeCell ref="F17:F18"/>
    <mergeCell ref="Q17:Q18"/>
    <mergeCell ref="S17:S18"/>
    <mergeCell ref="B19:E19"/>
    <mergeCell ref="J19:M19"/>
    <mergeCell ref="J17:M18"/>
    <mergeCell ref="N17:N18"/>
    <mergeCell ref="O17:O18"/>
    <mergeCell ref="P17:P18"/>
    <mergeCell ref="G17:G18"/>
    <mergeCell ref="B20:E20"/>
    <mergeCell ref="J20:M20"/>
    <mergeCell ref="B21:E21"/>
    <mergeCell ref="J21:M21"/>
    <mergeCell ref="R17:R18"/>
    <mergeCell ref="B22:E22"/>
    <mergeCell ref="J22:M22"/>
    <mergeCell ref="B26:E26"/>
    <mergeCell ref="J26:M26"/>
    <mergeCell ref="B27:E27"/>
    <mergeCell ref="J27:M27"/>
    <mergeCell ref="B23:E23"/>
    <mergeCell ref="B24:E24"/>
    <mergeCell ref="B25:E25"/>
    <mergeCell ref="J23:M23"/>
    <mergeCell ref="J24:M24"/>
    <mergeCell ref="J25:M25"/>
    <mergeCell ref="R31:R34"/>
    <mergeCell ref="S31:S34"/>
    <mergeCell ref="D32:L33"/>
    <mergeCell ref="B28:E28"/>
    <mergeCell ref="A30:E30"/>
    <mergeCell ref="J30:M30"/>
    <mergeCell ref="J28:M28"/>
  </mergeCells>
  <phoneticPr fontId="31" type="noConversion"/>
  <pageMargins left="0" right="0" top="0" bottom="0" header="0" footer="0"/>
  <pageSetup paperSize="9" scale="65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8:D41"/>
  <sheetViews>
    <sheetView topLeftCell="A9" workbookViewId="0">
      <selection activeCell="B19" sqref="B19"/>
    </sheetView>
  </sheetViews>
  <sheetFormatPr defaultRowHeight="12.75"/>
  <cols>
    <col min="1" max="1" width="25.140625" style="97" customWidth="1"/>
    <col min="2" max="2" width="90.85546875" style="97" customWidth="1"/>
    <col min="3" max="3" width="32.5703125" style="97" customWidth="1"/>
    <col min="4" max="16384" width="9.140625" style="97"/>
  </cols>
  <sheetData>
    <row r="8" spans="1:4" ht="13.5" thickBot="1"/>
    <row r="9" spans="1:4" ht="12.75" customHeight="1">
      <c r="A9" s="227" t="s">
        <v>64</v>
      </c>
      <c r="B9" s="228"/>
      <c r="C9" s="229"/>
      <c r="D9" s="98"/>
    </row>
    <row r="10" spans="1:4" s="98" customFormat="1">
      <c r="A10" s="230"/>
      <c r="B10" s="231"/>
      <c r="C10" s="232"/>
      <c r="D10" s="99"/>
    </row>
    <row r="11" spans="1:4">
      <c r="A11" s="230"/>
      <c r="B11" s="231"/>
      <c r="C11" s="232"/>
      <c r="D11" s="99"/>
    </row>
    <row r="12" spans="1:4" ht="34.5" customHeight="1" thickBot="1">
      <c r="A12" s="233"/>
      <c r="B12" s="234"/>
      <c r="C12" s="235"/>
      <c r="D12" s="99"/>
    </row>
    <row r="13" spans="1:4" ht="35.25" customHeight="1" thickBot="1">
      <c r="A13" s="236" t="s">
        <v>23</v>
      </c>
      <c r="B13" s="237"/>
      <c r="C13" s="100" t="s">
        <v>26</v>
      </c>
      <c r="D13" s="99"/>
    </row>
    <row r="14" spans="1:4" s="98" customFormat="1" ht="57" customHeight="1" thickBot="1">
      <c r="A14" s="65" t="s">
        <v>50</v>
      </c>
      <c r="B14" s="101" t="s">
        <v>97</v>
      </c>
      <c r="C14" s="102" t="s">
        <v>25</v>
      </c>
      <c r="D14" s="99"/>
    </row>
    <row r="15" spans="1:4" ht="15.95" customHeight="1">
      <c r="A15" s="224" t="s">
        <v>2</v>
      </c>
      <c r="B15" s="238" t="s">
        <v>24</v>
      </c>
      <c r="C15" s="241"/>
      <c r="D15" s="98"/>
    </row>
    <row r="16" spans="1:4" ht="14.1" customHeight="1">
      <c r="A16" s="225"/>
      <c r="B16" s="239"/>
      <c r="C16" s="242"/>
      <c r="D16" s="98"/>
    </row>
    <row r="17" spans="1:4" ht="12.95" customHeight="1">
      <c r="A17" s="225"/>
      <c r="B17" s="239"/>
      <c r="C17" s="242"/>
      <c r="D17" s="98"/>
    </row>
    <row r="18" spans="1:4" ht="12.95" customHeight="1" thickBot="1">
      <c r="A18" s="226"/>
      <c r="B18" s="240"/>
      <c r="C18" s="243"/>
      <c r="D18" s="98"/>
    </row>
    <row r="19" spans="1:4" ht="48" customHeight="1" thickBot="1">
      <c r="A19" s="103" t="s">
        <v>65</v>
      </c>
      <c r="B19" s="104" t="s">
        <v>175</v>
      </c>
      <c r="C19" s="105"/>
      <c r="D19" s="98"/>
    </row>
    <row r="20" spans="1:4" ht="48" customHeight="1" thickBot="1">
      <c r="A20" s="106" t="s">
        <v>66</v>
      </c>
      <c r="B20" s="104" t="s">
        <v>176</v>
      </c>
      <c r="C20" s="105"/>
      <c r="D20" s="98"/>
    </row>
    <row r="21" spans="1:4" ht="48" customHeight="1" thickBot="1">
      <c r="A21" s="106" t="s">
        <v>75</v>
      </c>
      <c r="B21" s="104" t="s">
        <v>177</v>
      </c>
      <c r="C21" s="105"/>
      <c r="D21" s="98"/>
    </row>
    <row r="22" spans="1:4" ht="48" customHeight="1" thickBot="1">
      <c r="A22" s="106" t="s">
        <v>68</v>
      </c>
      <c r="B22" s="104" t="s">
        <v>178</v>
      </c>
      <c r="C22" s="105"/>
      <c r="D22" s="98"/>
    </row>
    <row r="23" spans="1:4" ht="48" customHeight="1" thickBot="1">
      <c r="A23" s="106" t="s">
        <v>69</v>
      </c>
      <c r="B23" s="104" t="s">
        <v>181</v>
      </c>
      <c r="C23" s="105"/>
      <c r="D23" s="98"/>
    </row>
    <row r="24" spans="1:4" ht="48" customHeight="1" thickBot="1">
      <c r="A24" s="106" t="s">
        <v>70</v>
      </c>
      <c r="B24" s="173" t="s">
        <v>180</v>
      </c>
      <c r="C24" s="105"/>
      <c r="D24" s="98"/>
    </row>
    <row r="25" spans="1:4" ht="48" customHeight="1" thickBot="1">
      <c r="A25" s="106" t="s">
        <v>71</v>
      </c>
      <c r="B25" s="104" t="s">
        <v>218</v>
      </c>
      <c r="C25" s="105"/>
      <c r="D25" s="98"/>
    </row>
    <row r="26" spans="1:4" ht="48" customHeight="1" thickBot="1">
      <c r="A26" s="106" t="s">
        <v>72</v>
      </c>
      <c r="B26" s="172" t="s">
        <v>183</v>
      </c>
      <c r="C26" s="105"/>
      <c r="D26" s="98"/>
    </row>
    <row r="27" spans="1:4" ht="48" customHeight="1" thickBot="1">
      <c r="A27" s="106" t="s">
        <v>73</v>
      </c>
      <c r="B27" s="104" t="s">
        <v>184</v>
      </c>
      <c r="C27" s="105"/>
      <c r="D27" s="98"/>
    </row>
    <row r="28" spans="1:4" ht="48" customHeight="1" thickBot="1">
      <c r="A28" s="106" t="s">
        <v>74</v>
      </c>
      <c r="B28" s="104" t="s">
        <v>185</v>
      </c>
      <c r="C28" s="105"/>
      <c r="D28" s="98"/>
    </row>
    <row r="29" spans="1:4" s="98" customFormat="1" ht="23.25" customHeight="1">
      <c r="A29" s="107"/>
      <c r="B29" s="107"/>
      <c r="C29" s="107"/>
    </row>
    <row r="30" spans="1:4" s="99" customFormat="1" ht="33" customHeight="1">
      <c r="A30" s="304"/>
      <c r="B30" s="304"/>
      <c r="C30" s="304"/>
    </row>
    <row r="31" spans="1:4" s="99" customFormat="1" ht="12.75" customHeight="1"/>
    <row r="32" spans="1:4" s="99" customFormat="1" ht="18" customHeight="1">
      <c r="A32" s="108"/>
      <c r="B32" s="108"/>
      <c r="C32" s="223"/>
    </row>
    <row r="33" spans="1:3" s="99" customFormat="1" ht="18" customHeight="1">
      <c r="A33" s="108"/>
      <c r="B33" s="108"/>
      <c r="C33" s="223"/>
    </row>
    <row r="34" spans="1:3" s="99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8:D41"/>
  <sheetViews>
    <sheetView topLeftCell="A18" workbookViewId="0">
      <selection activeCell="C15" sqref="C15:C28"/>
    </sheetView>
  </sheetViews>
  <sheetFormatPr defaultRowHeight="12.75"/>
  <cols>
    <col min="1" max="1" width="24.5703125" customWidth="1"/>
    <col min="2" max="2" width="90.85546875" customWidth="1"/>
    <col min="3" max="3" width="32.5703125" customWidth="1"/>
  </cols>
  <sheetData>
    <row r="8" spans="1:4" ht="13.5" thickBot="1"/>
    <row r="9" spans="1:4">
      <c r="A9" s="305" t="s">
        <v>64</v>
      </c>
      <c r="B9" s="198"/>
      <c r="C9" s="199"/>
      <c r="D9" s="21"/>
    </row>
    <row r="10" spans="1:4" s="21" customFormat="1">
      <c r="A10" s="306"/>
      <c r="B10" s="307"/>
      <c r="C10" s="252"/>
      <c r="D10" s="22"/>
    </row>
    <row r="11" spans="1:4">
      <c r="A11" s="306"/>
      <c r="B11" s="307"/>
      <c r="C11" s="252"/>
      <c r="D11" s="22"/>
    </row>
    <row r="12" spans="1:4" ht="34.5" customHeight="1" thickBot="1">
      <c r="A12" s="200"/>
      <c r="B12" s="201"/>
      <c r="C12" s="202"/>
      <c r="D12" s="22"/>
    </row>
    <row r="13" spans="1:4" ht="35.25" customHeight="1" thickBot="1">
      <c r="A13" s="308" t="s">
        <v>23</v>
      </c>
      <c r="B13" s="204"/>
      <c r="C13" s="27" t="s">
        <v>27</v>
      </c>
      <c r="D13" s="22"/>
    </row>
    <row r="14" spans="1:4" s="21" customFormat="1" ht="57" customHeight="1" thickBot="1">
      <c r="A14" s="29" t="s">
        <v>50</v>
      </c>
      <c r="B14" s="66" t="s">
        <v>92</v>
      </c>
      <c r="C14" s="67" t="s">
        <v>25</v>
      </c>
      <c r="D14" s="22"/>
    </row>
    <row r="15" spans="1:4" ht="15.95" customHeight="1">
      <c r="A15" s="264" t="s">
        <v>2</v>
      </c>
      <c r="B15" s="309" t="s">
        <v>24</v>
      </c>
      <c r="C15" s="312"/>
      <c r="D15" s="21"/>
    </row>
    <row r="16" spans="1:4" ht="14.1" customHeight="1">
      <c r="A16" s="265"/>
      <c r="B16" s="310"/>
      <c r="C16" s="313"/>
      <c r="D16" s="21"/>
    </row>
    <row r="17" spans="1:4" ht="12.95" customHeight="1">
      <c r="A17" s="265"/>
      <c r="B17" s="310"/>
      <c r="C17" s="313"/>
      <c r="D17" s="21"/>
    </row>
    <row r="18" spans="1:4" ht="12.95" customHeight="1" thickBot="1">
      <c r="A18" s="266"/>
      <c r="B18" s="311"/>
      <c r="C18" s="314"/>
      <c r="D18" s="21"/>
    </row>
    <row r="19" spans="1:4" ht="48" customHeight="1" thickBot="1">
      <c r="A19" s="23" t="s">
        <v>65</v>
      </c>
      <c r="B19" s="28" t="s">
        <v>55</v>
      </c>
      <c r="C19" s="34"/>
      <c r="D19" s="21"/>
    </row>
    <row r="20" spans="1:4" ht="48" customHeight="1" thickBot="1">
      <c r="A20" s="24" t="s">
        <v>66</v>
      </c>
      <c r="B20" s="28" t="s">
        <v>56</v>
      </c>
      <c r="C20" s="34"/>
      <c r="D20" s="21"/>
    </row>
    <row r="21" spans="1:4" ht="48" customHeight="1" thickBot="1">
      <c r="A21" s="24" t="s">
        <v>75</v>
      </c>
      <c r="B21" s="28" t="s">
        <v>57</v>
      </c>
      <c r="C21" s="34"/>
      <c r="D21" s="21"/>
    </row>
    <row r="22" spans="1:4" ht="48" customHeight="1" thickBot="1">
      <c r="A22" s="24" t="s">
        <v>68</v>
      </c>
      <c r="B22" s="28" t="s">
        <v>43</v>
      </c>
      <c r="C22" s="34"/>
      <c r="D22" s="21"/>
    </row>
    <row r="23" spans="1:4" ht="48" customHeight="1" thickBot="1">
      <c r="A23" s="24" t="s">
        <v>69</v>
      </c>
      <c r="B23" s="120" t="s">
        <v>78</v>
      </c>
      <c r="C23" s="34"/>
      <c r="D23" s="21"/>
    </row>
    <row r="24" spans="1:4" ht="48" customHeight="1" thickBot="1">
      <c r="A24" s="24" t="s">
        <v>70</v>
      </c>
      <c r="B24" s="120" t="s">
        <v>79</v>
      </c>
      <c r="C24" s="34"/>
      <c r="D24" s="21"/>
    </row>
    <row r="25" spans="1:4" ht="48" customHeight="1" thickBot="1">
      <c r="A25" s="24" t="s">
        <v>71</v>
      </c>
      <c r="B25" s="120" t="s">
        <v>80</v>
      </c>
      <c r="C25" s="34"/>
      <c r="D25" s="21"/>
    </row>
    <row r="26" spans="1:4" ht="48" customHeight="1" thickBot="1">
      <c r="A26" s="24" t="s">
        <v>72</v>
      </c>
      <c r="B26" s="28" t="s">
        <v>58</v>
      </c>
      <c r="C26" s="34"/>
      <c r="D26" s="21"/>
    </row>
    <row r="27" spans="1:4" ht="48" customHeight="1" thickBot="1">
      <c r="A27" s="24" t="s">
        <v>73</v>
      </c>
      <c r="B27" s="28" t="s">
        <v>59</v>
      </c>
      <c r="C27" s="34"/>
      <c r="D27" s="21"/>
    </row>
    <row r="28" spans="1:4" ht="48" customHeight="1" thickBot="1">
      <c r="A28" s="24" t="s">
        <v>74</v>
      </c>
      <c r="B28" s="28" t="s">
        <v>60</v>
      </c>
      <c r="C28" s="34"/>
      <c r="D28" s="21"/>
    </row>
    <row r="29" spans="1:4" s="21" customFormat="1" ht="23.25" customHeight="1">
      <c r="A29" s="25"/>
      <c r="B29" s="25"/>
      <c r="C29" s="25"/>
    </row>
    <row r="30" spans="1:4" s="22" customFormat="1" ht="33" customHeight="1">
      <c r="A30" s="315"/>
      <c r="B30" s="315"/>
      <c r="C30" s="315"/>
    </row>
    <row r="31" spans="1:4" s="22" customFormat="1" ht="12.75" customHeight="1"/>
    <row r="32" spans="1:4" s="22" customFormat="1" ht="18" customHeight="1">
      <c r="A32" s="26"/>
      <c r="B32" s="26"/>
      <c r="C32" s="248"/>
    </row>
    <row r="33" spans="1:3" s="22" customFormat="1" ht="18" customHeight="1">
      <c r="A33" s="26"/>
      <c r="B33" s="26"/>
      <c r="C33" s="248"/>
    </row>
    <row r="34" spans="1:3" s="22" customFormat="1" ht="13.5" customHeight="1"/>
    <row r="41" spans="1:3" ht="21" customHeight="1"/>
  </sheetData>
  <mergeCells count="7">
    <mergeCell ref="C32:C33"/>
    <mergeCell ref="A9:C12"/>
    <mergeCell ref="A13:B13"/>
    <mergeCell ref="A15:A18"/>
    <mergeCell ref="B15:B18"/>
    <mergeCell ref="C15:C18"/>
    <mergeCell ref="A30:C30"/>
  </mergeCells>
  <phoneticPr fontId="31" type="noConversion"/>
  <pageMargins left="0.75" right="0.75" top="1" bottom="1" header="0.5" footer="0.5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42"/>
  <sheetViews>
    <sheetView topLeftCell="A12" zoomScale="80" zoomScaleNormal="80" workbookViewId="0">
      <selection activeCell="I42" sqref="I42"/>
    </sheetView>
  </sheetViews>
  <sheetFormatPr defaultRowHeight="12.75"/>
  <cols>
    <col min="1" max="1" width="11.285156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21" customFormat="1" ht="13.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1"/>
      <c r="S10" s="42"/>
      <c r="T10" s="22"/>
    </row>
    <row r="11" spans="1:20" ht="15.7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22"/>
    </row>
    <row r="12" spans="1:20" ht="34.5" customHeight="1">
      <c r="A12" s="249" t="s">
        <v>64</v>
      </c>
      <c r="B12" s="250"/>
      <c r="C12" s="250"/>
      <c r="D12" s="250"/>
      <c r="E12" s="250"/>
      <c r="F12" s="250"/>
      <c r="G12" s="251" t="s">
        <v>63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2"/>
      <c r="T12" s="22"/>
    </row>
    <row r="13" spans="1:20" ht="35.25" customHeight="1" thickBot="1">
      <c r="A13" s="253"/>
      <c r="B13" s="250"/>
      <c r="C13" s="254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2"/>
      <c r="T13" s="22"/>
    </row>
    <row r="14" spans="1:20" s="21" customFormat="1" ht="27" customHeight="1" thickBot="1">
      <c r="A14" s="46"/>
      <c r="B14" s="255" t="s">
        <v>53</v>
      </c>
      <c r="C14" s="256"/>
      <c r="D14" s="257"/>
      <c r="E14" s="47" t="s">
        <v>22</v>
      </c>
      <c r="F14" s="258"/>
      <c r="G14" s="259"/>
      <c r="H14" s="259"/>
      <c r="I14" s="260"/>
      <c r="J14" s="261" t="s">
        <v>54</v>
      </c>
      <c r="K14" s="262"/>
      <c r="L14" s="263"/>
      <c r="M14" s="47" t="s">
        <v>22</v>
      </c>
      <c r="N14" s="258"/>
      <c r="O14" s="259"/>
      <c r="P14" s="259"/>
      <c r="Q14" s="259"/>
      <c r="R14" s="259"/>
      <c r="S14" s="260"/>
      <c r="T14" s="22"/>
    </row>
    <row r="15" spans="1:20" ht="15.95" customHeight="1">
      <c r="A15" s="264" t="s">
        <v>2</v>
      </c>
      <c r="B15" s="267" t="str">
        <f>'FORM SQ.ROSSA FIN 1°-2°'!B14</f>
        <v>PIEMONTE</v>
      </c>
      <c r="C15" s="268"/>
      <c r="D15" s="269"/>
      <c r="E15" s="273">
        <f>'FORM SQ.ROSSA FIN 1°-2°'!C15:C18</f>
        <v>0</v>
      </c>
      <c r="F15" s="274"/>
      <c r="G15" s="275"/>
      <c r="H15" s="275"/>
      <c r="I15" s="276"/>
      <c r="J15" s="267" t="str">
        <f>'FORM SQ.BLU FIN 1°-2° '!B14</f>
        <v>CAMPANIA</v>
      </c>
      <c r="K15" s="268"/>
      <c r="L15" s="269"/>
      <c r="M15" s="286">
        <f>'FORM SQ.BLU FIN 1°-2° '!C15:C18</f>
        <v>0</v>
      </c>
      <c r="N15" s="274"/>
      <c r="O15" s="275"/>
      <c r="P15" s="275"/>
      <c r="Q15" s="276"/>
      <c r="R15" s="288" t="s">
        <v>1</v>
      </c>
      <c r="S15" s="199"/>
      <c r="T15" s="21"/>
    </row>
    <row r="16" spans="1:20" ht="14.1" customHeight="1" thickBot="1">
      <c r="A16" s="265"/>
      <c r="B16" s="270"/>
      <c r="C16" s="271"/>
      <c r="D16" s="272"/>
      <c r="E16" s="202"/>
      <c r="F16" s="277"/>
      <c r="G16" s="278"/>
      <c r="H16" s="278"/>
      <c r="I16" s="279"/>
      <c r="J16" s="270"/>
      <c r="K16" s="271"/>
      <c r="L16" s="272"/>
      <c r="M16" s="287"/>
      <c r="N16" s="277"/>
      <c r="O16" s="278"/>
      <c r="P16" s="278"/>
      <c r="Q16" s="279"/>
      <c r="R16" s="200"/>
      <c r="S16" s="202"/>
      <c r="T16" s="21"/>
    </row>
    <row r="17" spans="1:20" ht="12.95" customHeight="1">
      <c r="A17" s="265"/>
      <c r="B17" s="280" t="s">
        <v>32</v>
      </c>
      <c r="C17" s="281"/>
      <c r="D17" s="281"/>
      <c r="E17" s="282"/>
      <c r="F17" s="289" t="s">
        <v>3</v>
      </c>
      <c r="G17" s="289" t="s">
        <v>4</v>
      </c>
      <c r="H17" s="289" t="s">
        <v>5</v>
      </c>
      <c r="I17" s="289" t="s">
        <v>6</v>
      </c>
      <c r="J17" s="280" t="s">
        <v>33</v>
      </c>
      <c r="K17" s="281"/>
      <c r="L17" s="281"/>
      <c r="M17" s="282"/>
      <c r="N17" s="289" t="s">
        <v>3</v>
      </c>
      <c r="O17" s="289" t="s">
        <v>4</v>
      </c>
      <c r="P17" s="289" t="s">
        <v>5</v>
      </c>
      <c r="Q17" s="289" t="s">
        <v>6</v>
      </c>
      <c r="R17" s="291" t="s">
        <v>28</v>
      </c>
      <c r="S17" s="293" t="s">
        <v>27</v>
      </c>
      <c r="T17" s="21"/>
    </row>
    <row r="18" spans="1:20" ht="12.95" customHeight="1" thickBot="1">
      <c r="A18" s="266"/>
      <c r="B18" s="283"/>
      <c r="C18" s="284"/>
      <c r="D18" s="284"/>
      <c r="E18" s="285"/>
      <c r="F18" s="290"/>
      <c r="G18" s="290"/>
      <c r="H18" s="290"/>
      <c r="I18" s="290"/>
      <c r="J18" s="283"/>
      <c r="K18" s="284"/>
      <c r="L18" s="284"/>
      <c r="M18" s="285"/>
      <c r="N18" s="290"/>
      <c r="O18" s="290"/>
      <c r="P18" s="290"/>
      <c r="Q18" s="290"/>
      <c r="R18" s="292"/>
      <c r="S18" s="294"/>
      <c r="T18" s="21"/>
    </row>
    <row r="19" spans="1:20" ht="48" customHeight="1" thickBot="1">
      <c r="A19" s="122" t="s">
        <v>65</v>
      </c>
      <c r="B19" s="206" t="str">
        <f>'FORM SQ.ROSSA FIN 1°-2°'!B19</f>
        <v>FRENI GIOVANNI</v>
      </c>
      <c r="C19" s="207"/>
      <c r="D19" s="207"/>
      <c r="E19" s="295"/>
      <c r="F19" s="34">
        <v>1</v>
      </c>
      <c r="G19" s="34">
        <v>7</v>
      </c>
      <c r="H19" s="48">
        <f t="shared" ref="H19:H28" si="0">IF(O19="","",IF(O19&gt;=0,O19))</f>
        <v>10</v>
      </c>
      <c r="I19" s="49" t="str">
        <f t="shared" ref="I19:I28" si="1">IF(F19&lt;3,"",IF(F19=5,"TO",IF(F19=4,"S",IF(F19=3,IF(N19=1,"PP","PO")))))</f>
        <v/>
      </c>
      <c r="J19" s="296" t="s">
        <v>144</v>
      </c>
      <c r="K19" s="297"/>
      <c r="L19" s="297"/>
      <c r="M19" s="298"/>
      <c r="N19" s="34">
        <v>3</v>
      </c>
      <c r="O19" s="34">
        <v>10</v>
      </c>
      <c r="P19" s="48">
        <f t="shared" ref="P19:P28" si="2">IF(G19="","",IF(G19&gt;=0,G19))</f>
        <v>7</v>
      </c>
      <c r="Q19" s="49" t="str">
        <f t="shared" ref="Q19:Q28" si="3">IF(N19&lt;3,"",IF(N19=5,"TO",IF(N19=4,"S",IF(N19=3,IF(F19=1,"PP","PO")))))</f>
        <v>PP</v>
      </c>
      <c r="R19" s="50" t="str">
        <f t="shared" ref="R19:R28" si="4">IF(F19=N19,"",IF(F19&gt;N19,1,""))</f>
        <v/>
      </c>
      <c r="S19" s="51">
        <f t="shared" ref="S19:S28" si="5">IF(N19=F19,"",IF(N19&gt;F19,1,""))</f>
        <v>1</v>
      </c>
      <c r="T19" s="21"/>
    </row>
    <row r="20" spans="1:20" ht="48" customHeight="1" thickBot="1">
      <c r="A20" s="121" t="s">
        <v>66</v>
      </c>
      <c r="B20" s="206" t="str">
        <f>'FORM SQ.ROSSA FIN 1°-2°'!B20</f>
        <v>SANDRON JACOPO</v>
      </c>
      <c r="C20" s="207"/>
      <c r="D20" s="207"/>
      <c r="E20" s="295"/>
      <c r="F20" s="34">
        <v>5</v>
      </c>
      <c r="G20" s="34">
        <v>0</v>
      </c>
      <c r="H20" s="48">
        <f t="shared" si="0"/>
        <v>0</v>
      </c>
      <c r="I20" s="49" t="s">
        <v>229</v>
      </c>
      <c r="J20" s="296"/>
      <c r="K20" s="297"/>
      <c r="L20" s="297"/>
      <c r="M20" s="298"/>
      <c r="N20" s="34">
        <v>0</v>
      </c>
      <c r="O20" s="34">
        <v>0</v>
      </c>
      <c r="P20" s="48">
        <f t="shared" si="2"/>
        <v>0</v>
      </c>
      <c r="Q20" s="49" t="str">
        <f t="shared" si="3"/>
        <v/>
      </c>
      <c r="R20" s="50">
        <f t="shared" si="4"/>
        <v>1</v>
      </c>
      <c r="S20" s="51" t="str">
        <f t="shared" si="5"/>
        <v/>
      </c>
      <c r="T20" s="21"/>
    </row>
    <row r="21" spans="1:20" ht="48" customHeight="1" thickBot="1">
      <c r="A21" s="121" t="s">
        <v>75</v>
      </c>
      <c r="B21" s="206" t="str">
        <f>'FORM SQ.ROSSA FIN 1°-2°'!B21</f>
        <v>BOGGIO FRANCESCO</v>
      </c>
      <c r="C21" s="207"/>
      <c r="D21" s="207"/>
      <c r="E21" s="295"/>
      <c r="F21" s="34">
        <v>0</v>
      </c>
      <c r="G21" s="34">
        <v>0</v>
      </c>
      <c r="H21" s="48">
        <f t="shared" si="0"/>
        <v>11</v>
      </c>
      <c r="I21" s="49" t="str">
        <f t="shared" si="1"/>
        <v/>
      </c>
      <c r="J21" s="296" t="s">
        <v>221</v>
      </c>
      <c r="K21" s="297"/>
      <c r="L21" s="297"/>
      <c r="M21" s="298"/>
      <c r="N21" s="34">
        <v>4</v>
      </c>
      <c r="O21" s="34">
        <v>11</v>
      </c>
      <c r="P21" s="48">
        <f t="shared" si="2"/>
        <v>0</v>
      </c>
      <c r="Q21" s="49" t="str">
        <f t="shared" si="3"/>
        <v>S</v>
      </c>
      <c r="R21" s="52" t="str">
        <f t="shared" si="4"/>
        <v/>
      </c>
      <c r="S21" s="53">
        <f t="shared" si="5"/>
        <v>1</v>
      </c>
      <c r="T21" s="21"/>
    </row>
    <row r="22" spans="1:20" ht="48" customHeight="1" thickBot="1">
      <c r="A22" s="121" t="s">
        <v>68</v>
      </c>
      <c r="B22" s="206" t="str">
        <f>'FORM SQ.ROSSA FIN 1°-2°'!B22</f>
        <v>DE MARTINO EMILIANO</v>
      </c>
      <c r="C22" s="207"/>
      <c r="D22" s="207"/>
      <c r="E22" s="295"/>
      <c r="F22" s="34">
        <v>4</v>
      </c>
      <c r="G22" s="34">
        <v>10</v>
      </c>
      <c r="H22" s="48">
        <f t="shared" si="0"/>
        <v>0</v>
      </c>
      <c r="I22" s="49" t="str">
        <f t="shared" si="1"/>
        <v>S</v>
      </c>
      <c r="J22" s="296" t="s">
        <v>138</v>
      </c>
      <c r="K22" s="297"/>
      <c r="L22" s="297"/>
      <c r="M22" s="298"/>
      <c r="N22" s="34">
        <v>0</v>
      </c>
      <c r="O22" s="34">
        <v>0</v>
      </c>
      <c r="P22" s="48">
        <f t="shared" si="2"/>
        <v>10</v>
      </c>
      <c r="Q22" s="49" t="str">
        <f t="shared" si="3"/>
        <v/>
      </c>
      <c r="R22" s="52">
        <f t="shared" si="4"/>
        <v>1</v>
      </c>
      <c r="S22" s="53" t="str">
        <f t="shared" si="5"/>
        <v/>
      </c>
      <c r="T22" s="21"/>
    </row>
    <row r="23" spans="1:20" ht="48" customHeight="1" thickBot="1">
      <c r="A23" s="121" t="s">
        <v>69</v>
      </c>
      <c r="B23" s="206" t="str">
        <f>'FORM SQ.ROSSA FIN 1°-2°'!B23</f>
        <v>FIDELBO SIMONE</v>
      </c>
      <c r="C23" s="207"/>
      <c r="D23" s="207"/>
      <c r="E23" s="295"/>
      <c r="F23" s="34">
        <v>1</v>
      </c>
      <c r="G23" s="34">
        <v>2</v>
      </c>
      <c r="H23" s="48">
        <f t="shared" si="0"/>
        <v>12</v>
      </c>
      <c r="I23" s="49"/>
      <c r="J23" s="296" t="s">
        <v>137</v>
      </c>
      <c r="K23" s="297"/>
      <c r="L23" s="297"/>
      <c r="M23" s="298"/>
      <c r="N23" s="34">
        <v>4</v>
      </c>
      <c r="O23" s="34">
        <v>12</v>
      </c>
      <c r="P23" s="48">
        <f t="shared" si="2"/>
        <v>2</v>
      </c>
      <c r="Q23" s="49" t="str">
        <f t="shared" si="3"/>
        <v>S</v>
      </c>
      <c r="R23" s="52" t="str">
        <f t="shared" si="4"/>
        <v/>
      </c>
      <c r="S23" s="53">
        <f t="shared" si="5"/>
        <v>1</v>
      </c>
      <c r="T23" s="21"/>
    </row>
    <row r="24" spans="1:20" ht="48" customHeight="1" thickBot="1">
      <c r="A24" s="121" t="s">
        <v>70</v>
      </c>
      <c r="B24" s="206" t="str">
        <f>'FORM SQ.ROSSA FIN 1°-2°'!B24</f>
        <v>BARBIERI GIUSEPPE</v>
      </c>
      <c r="C24" s="207"/>
      <c r="D24" s="207"/>
      <c r="E24" s="295"/>
      <c r="F24" s="34">
        <v>5</v>
      </c>
      <c r="G24" s="34">
        <v>0</v>
      </c>
      <c r="H24" s="48">
        <v>0</v>
      </c>
      <c r="I24" s="49" t="s">
        <v>229</v>
      </c>
      <c r="J24" s="296"/>
      <c r="K24" s="297"/>
      <c r="L24" s="297"/>
      <c r="M24" s="298"/>
      <c r="N24" s="34">
        <v>0</v>
      </c>
      <c r="O24" s="34">
        <v>0</v>
      </c>
      <c r="P24" s="48">
        <v>0</v>
      </c>
      <c r="Q24" s="49"/>
      <c r="R24" s="52">
        <v>1</v>
      </c>
      <c r="S24" s="53"/>
      <c r="T24" s="21"/>
    </row>
    <row r="25" spans="1:20" ht="48" customHeight="1" thickBot="1">
      <c r="A25" s="121" t="s">
        <v>71</v>
      </c>
      <c r="B25" s="206" t="str">
        <f>'FORM SQ.ROSSA FIN 1°-2°'!B25</f>
        <v>DE ALBERA EMANUELE</v>
      </c>
      <c r="C25" s="207"/>
      <c r="D25" s="207"/>
      <c r="E25" s="295"/>
      <c r="F25" s="34">
        <v>1</v>
      </c>
      <c r="G25" s="34">
        <v>2</v>
      </c>
      <c r="H25" s="48">
        <v>4</v>
      </c>
      <c r="I25" s="49"/>
      <c r="J25" s="296" t="s">
        <v>136</v>
      </c>
      <c r="K25" s="297"/>
      <c r="L25" s="297"/>
      <c r="M25" s="298"/>
      <c r="N25" s="34">
        <v>3</v>
      </c>
      <c r="O25" s="34">
        <v>4</v>
      </c>
      <c r="P25" s="48">
        <v>2</v>
      </c>
      <c r="Q25" s="49" t="s">
        <v>233</v>
      </c>
      <c r="R25" s="52"/>
      <c r="S25" s="53">
        <v>1</v>
      </c>
      <c r="T25" s="21"/>
    </row>
    <row r="26" spans="1:20" ht="48" customHeight="1" thickBot="1">
      <c r="A26" s="121" t="s">
        <v>72</v>
      </c>
      <c r="B26" s="206" t="str">
        <f>'FORM SQ.ROSSA FIN 1°-2°'!B26</f>
        <v>GIAIMO DANIELE</v>
      </c>
      <c r="C26" s="207"/>
      <c r="D26" s="207"/>
      <c r="E26" s="295"/>
      <c r="F26" s="34">
        <v>0</v>
      </c>
      <c r="G26" s="34">
        <v>4</v>
      </c>
      <c r="H26" s="48">
        <f t="shared" si="0"/>
        <v>8</v>
      </c>
      <c r="I26" s="49" t="str">
        <f t="shared" si="1"/>
        <v/>
      </c>
      <c r="J26" s="296" t="s">
        <v>222</v>
      </c>
      <c r="K26" s="297"/>
      <c r="L26" s="297"/>
      <c r="M26" s="298"/>
      <c r="N26" s="34">
        <v>5</v>
      </c>
      <c r="O26" s="34">
        <v>8</v>
      </c>
      <c r="P26" s="48">
        <f t="shared" si="2"/>
        <v>4</v>
      </c>
      <c r="Q26" s="49" t="str">
        <f t="shared" si="3"/>
        <v>TO</v>
      </c>
      <c r="R26" s="52" t="str">
        <f t="shared" si="4"/>
        <v/>
      </c>
      <c r="S26" s="53">
        <f t="shared" si="5"/>
        <v>1</v>
      </c>
      <c r="T26" s="21"/>
    </row>
    <row r="27" spans="1:20" ht="48" customHeight="1" thickBot="1">
      <c r="A27" s="121" t="s">
        <v>73</v>
      </c>
      <c r="B27" s="206" t="str">
        <f>'FORM SQ.ROSSA FIN 1°-2°'!B27</f>
        <v>ZANDOMENEGHI MARTINA</v>
      </c>
      <c r="C27" s="207"/>
      <c r="D27" s="207"/>
      <c r="E27" s="295"/>
      <c r="F27" s="34">
        <v>4</v>
      </c>
      <c r="G27" s="34">
        <v>10</v>
      </c>
      <c r="H27" s="48">
        <f t="shared" si="0"/>
        <v>0</v>
      </c>
      <c r="I27" s="49" t="str">
        <f t="shared" si="1"/>
        <v>S</v>
      </c>
      <c r="J27" s="296" t="s">
        <v>145</v>
      </c>
      <c r="K27" s="297"/>
      <c r="L27" s="297"/>
      <c r="M27" s="298"/>
      <c r="N27" s="34">
        <v>0</v>
      </c>
      <c r="O27" s="34">
        <v>0</v>
      </c>
      <c r="P27" s="48">
        <f t="shared" si="2"/>
        <v>10</v>
      </c>
      <c r="Q27" s="49" t="str">
        <f t="shared" si="3"/>
        <v/>
      </c>
      <c r="R27" s="52">
        <f t="shared" si="4"/>
        <v>1</v>
      </c>
      <c r="S27" s="53" t="str">
        <f t="shared" si="5"/>
        <v/>
      </c>
      <c r="T27" s="21"/>
    </row>
    <row r="28" spans="1:20" ht="48" customHeight="1" thickBot="1">
      <c r="A28" s="121" t="s">
        <v>74</v>
      </c>
      <c r="B28" s="206" t="str">
        <f>'FORM SQ.ROSSA FIN 1°-2°'!B28</f>
        <v>RAINERO CAROLA</v>
      </c>
      <c r="C28" s="207"/>
      <c r="D28" s="207"/>
      <c r="E28" s="295"/>
      <c r="F28" s="34">
        <v>4</v>
      </c>
      <c r="G28" s="34">
        <v>10</v>
      </c>
      <c r="H28" s="48">
        <f t="shared" si="0"/>
        <v>0</v>
      </c>
      <c r="I28" s="49" t="str">
        <f t="shared" si="1"/>
        <v>S</v>
      </c>
      <c r="J28" s="296" t="s">
        <v>146</v>
      </c>
      <c r="K28" s="297"/>
      <c r="L28" s="297"/>
      <c r="M28" s="298"/>
      <c r="N28" s="34">
        <v>0</v>
      </c>
      <c r="O28" s="34">
        <v>0</v>
      </c>
      <c r="P28" s="48">
        <f t="shared" si="2"/>
        <v>10</v>
      </c>
      <c r="Q28" s="49" t="str">
        <f t="shared" si="3"/>
        <v/>
      </c>
      <c r="R28" s="52">
        <f t="shared" si="4"/>
        <v>1</v>
      </c>
      <c r="S28" s="53" t="str">
        <f t="shared" si="5"/>
        <v/>
      </c>
      <c r="T28" s="21"/>
    </row>
    <row r="29" spans="1:20" ht="24" customHeight="1" thickBot="1">
      <c r="A29" s="54"/>
      <c r="B29" s="55"/>
      <c r="C29" s="55"/>
      <c r="D29" s="55"/>
      <c r="E29" s="55"/>
      <c r="F29" s="56" t="s">
        <v>8</v>
      </c>
      <c r="G29" s="56" t="s">
        <v>9</v>
      </c>
      <c r="H29" s="56" t="s">
        <v>10</v>
      </c>
      <c r="I29" s="56" t="s">
        <v>11</v>
      </c>
      <c r="J29" s="55"/>
      <c r="K29" s="55"/>
      <c r="L29" s="55"/>
      <c r="M29" s="55"/>
      <c r="N29" s="56" t="s">
        <v>8</v>
      </c>
      <c r="O29" s="56" t="s">
        <v>9</v>
      </c>
      <c r="P29" s="56" t="s">
        <v>10</v>
      </c>
      <c r="Q29" s="56" t="s">
        <v>11</v>
      </c>
      <c r="R29" s="55"/>
      <c r="S29" s="57"/>
      <c r="T29" s="21"/>
    </row>
    <row r="30" spans="1:20" ht="33" customHeight="1" thickBot="1">
      <c r="A30" s="299" t="s">
        <v>7</v>
      </c>
      <c r="B30" s="300"/>
      <c r="C30" s="300"/>
      <c r="D30" s="300"/>
      <c r="E30" s="300"/>
      <c r="F30" s="34">
        <f>SUM(F19:F28)</f>
        <v>25</v>
      </c>
      <c r="G30" s="34">
        <f>SUM(G19:G28)</f>
        <v>45</v>
      </c>
      <c r="H30" s="168">
        <f>SUM(H19:H28)</f>
        <v>45</v>
      </c>
      <c r="I30" s="170">
        <f>SUM(R19:R28)</f>
        <v>5</v>
      </c>
      <c r="J30" s="301" t="s">
        <v>7</v>
      </c>
      <c r="K30" s="300"/>
      <c r="L30" s="300"/>
      <c r="M30" s="302"/>
      <c r="N30" s="34">
        <f>SUM(N19:N28)</f>
        <v>19</v>
      </c>
      <c r="O30" s="34">
        <f>SUM(O19:O28)</f>
        <v>45</v>
      </c>
      <c r="P30" s="168">
        <f>SUM(P19:P28)</f>
        <v>45</v>
      </c>
      <c r="Q30" s="169">
        <f>SUM(S19:S28)</f>
        <v>5</v>
      </c>
      <c r="R30" s="52"/>
      <c r="S30" s="53"/>
      <c r="T30" s="21"/>
    </row>
    <row r="31" spans="1:20">
      <c r="A31" s="58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244">
        <f>SUM(R19:R28)</f>
        <v>5</v>
      </c>
      <c r="S31" s="244">
        <f>SUM(S19:S28)</f>
        <v>5</v>
      </c>
      <c r="T31" s="21"/>
    </row>
    <row r="32" spans="1:20" ht="18">
      <c r="A32" s="59"/>
      <c r="B32" s="26"/>
      <c r="C32" s="26"/>
      <c r="D32" s="247" t="s">
        <v>97</v>
      </c>
      <c r="E32" s="321"/>
      <c r="F32" s="321"/>
      <c r="G32" s="321"/>
      <c r="H32" s="321"/>
      <c r="I32" s="321"/>
      <c r="J32" s="321"/>
      <c r="K32" s="321"/>
      <c r="L32" s="321"/>
      <c r="M32" s="22"/>
      <c r="N32" s="22"/>
      <c r="O32" s="22"/>
      <c r="P32" s="22"/>
      <c r="Q32" s="60"/>
      <c r="R32" s="245"/>
      <c r="S32" s="245"/>
      <c r="T32" s="21"/>
    </row>
    <row r="33" spans="1:20" ht="18">
      <c r="A33" s="59"/>
      <c r="B33" s="26"/>
      <c r="C33" s="26"/>
      <c r="D33" s="321"/>
      <c r="E33" s="321"/>
      <c r="F33" s="321"/>
      <c r="G33" s="321"/>
      <c r="H33" s="321"/>
      <c r="I33" s="321"/>
      <c r="J33" s="321"/>
      <c r="K33" s="321"/>
      <c r="L33" s="321"/>
      <c r="M33" s="22"/>
      <c r="N33" s="22"/>
      <c r="O33" s="22"/>
      <c r="P33" s="22"/>
      <c r="Q33" s="60"/>
      <c r="R33" s="245"/>
      <c r="S33" s="245"/>
      <c r="T33" s="21"/>
    </row>
    <row r="34" spans="1:20" ht="13.5" thickBo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46"/>
      <c r="S34" s="246"/>
      <c r="T34" s="21"/>
    </row>
    <row r="36" spans="1:20">
      <c r="K36" s="64"/>
      <c r="L36" s="64"/>
      <c r="M36" s="64"/>
      <c r="N36" s="64"/>
      <c r="O36" s="64"/>
    </row>
    <row r="38" spans="1:20" ht="27.75">
      <c r="J38" s="35"/>
    </row>
    <row r="39" spans="1:20">
      <c r="J39" s="30"/>
    </row>
    <row r="40" spans="1:20" ht="20.25">
      <c r="F40" s="30"/>
      <c r="G40" s="30"/>
      <c r="J40" s="36"/>
    </row>
    <row r="41" spans="1:20" ht="21" customHeight="1">
      <c r="F41" s="30"/>
      <c r="G41" s="30"/>
      <c r="J41" s="30"/>
    </row>
    <row r="42" spans="1:20" ht="20.25">
      <c r="J42" s="37"/>
    </row>
  </sheetData>
  <mergeCells count="53">
    <mergeCell ref="A12:F12"/>
    <mergeCell ref="G12:S12"/>
    <mergeCell ref="A13:B13"/>
    <mergeCell ref="C13:S13"/>
    <mergeCell ref="H17:H18"/>
    <mergeCell ref="I17:I18"/>
    <mergeCell ref="B14:D14"/>
    <mergeCell ref="F14:I14"/>
    <mergeCell ref="J14:L14"/>
    <mergeCell ref="N14:S14"/>
    <mergeCell ref="J15:L16"/>
    <mergeCell ref="M15:M16"/>
    <mergeCell ref="N15:Q16"/>
    <mergeCell ref="R15:S16"/>
    <mergeCell ref="A15:A18"/>
    <mergeCell ref="B15:D16"/>
    <mergeCell ref="E15:E16"/>
    <mergeCell ref="F15:I16"/>
    <mergeCell ref="B17:E18"/>
    <mergeCell ref="F17:F18"/>
    <mergeCell ref="Q17:Q18"/>
    <mergeCell ref="S17:S18"/>
    <mergeCell ref="B19:E19"/>
    <mergeCell ref="J19:M19"/>
    <mergeCell ref="J17:M18"/>
    <mergeCell ref="N17:N18"/>
    <mergeCell ref="O17:O18"/>
    <mergeCell ref="P17:P18"/>
    <mergeCell ref="G17:G18"/>
    <mergeCell ref="B20:E20"/>
    <mergeCell ref="J20:M20"/>
    <mergeCell ref="B21:E21"/>
    <mergeCell ref="J21:M21"/>
    <mergeCell ref="R17:R18"/>
    <mergeCell ref="B22:E22"/>
    <mergeCell ref="J22:M22"/>
    <mergeCell ref="B26:E26"/>
    <mergeCell ref="J26:M26"/>
    <mergeCell ref="B27:E27"/>
    <mergeCell ref="J27:M27"/>
    <mergeCell ref="B23:E23"/>
    <mergeCell ref="B24:E24"/>
    <mergeCell ref="B25:E25"/>
    <mergeCell ref="J23:M23"/>
    <mergeCell ref="J24:M24"/>
    <mergeCell ref="J25:M25"/>
    <mergeCell ref="R31:R34"/>
    <mergeCell ref="S31:S34"/>
    <mergeCell ref="D32:L33"/>
    <mergeCell ref="B28:E28"/>
    <mergeCell ref="A30:E30"/>
    <mergeCell ref="J30:M30"/>
    <mergeCell ref="J28:M28"/>
  </mergeCells>
  <phoneticPr fontId="31" type="noConversion"/>
  <pageMargins left="0" right="0" top="0" bottom="0" header="0" footer="0"/>
  <pageSetup paperSize="9" scale="65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BV64"/>
  <sheetViews>
    <sheetView topLeftCell="N46" zoomScale="50" workbookViewId="0">
      <selection activeCell="L8" sqref="L8:N9"/>
    </sheetView>
  </sheetViews>
  <sheetFormatPr defaultRowHeight="12.75"/>
  <cols>
    <col min="1" max="1" width="6.140625" style="72" customWidth="1"/>
    <col min="2" max="2" width="3.140625" style="72" customWidth="1"/>
    <col min="3" max="3" width="6.5703125" style="72" customWidth="1"/>
    <col min="4" max="4" width="0.42578125" style="72" customWidth="1"/>
    <col min="5" max="5" width="117.7109375" style="72" customWidth="1"/>
    <col min="6" max="6" width="0.42578125" style="72" customWidth="1"/>
    <col min="7" max="10" width="6.7109375" style="72" customWidth="1"/>
    <col min="11" max="12" width="9.140625" style="72"/>
    <col min="13" max="13" width="6.5703125" style="72" customWidth="1"/>
    <col min="14" max="15" width="9.140625" style="72"/>
    <col min="16" max="18" width="6.7109375" style="72" customWidth="1"/>
    <col min="19" max="19" width="7.28515625" style="72" customWidth="1"/>
    <col min="20" max="20" width="9.140625" style="72"/>
    <col min="21" max="21" width="0.42578125" style="72" customWidth="1"/>
    <col min="22" max="26" width="8" style="72" customWidth="1"/>
    <col min="27" max="27" width="1.5703125" style="72" customWidth="1"/>
    <col min="28" max="28" width="0.85546875" style="72" customWidth="1"/>
    <col min="29" max="29" width="1.5703125" style="72" customWidth="1"/>
    <col min="30" max="34" width="8" style="72" customWidth="1"/>
    <col min="35" max="35" width="1.5703125" style="72" customWidth="1"/>
    <col min="36" max="36" width="0.85546875" style="72" customWidth="1"/>
    <col min="37" max="37" width="1.5703125" style="72" customWidth="1"/>
    <col min="38" max="42" width="8" style="72" customWidth="1"/>
    <col min="43" max="43" width="2.140625" style="72" customWidth="1"/>
    <col min="44" max="44" width="0.85546875" style="72" customWidth="1"/>
    <col min="45" max="45" width="1.5703125" style="72" customWidth="1"/>
    <col min="46" max="49" width="6.7109375" style="72" customWidth="1"/>
    <col min="50" max="50" width="2.140625" style="72" customWidth="1"/>
    <col min="51" max="51" width="0.85546875" style="72" customWidth="1"/>
    <col min="52" max="52" width="1.7109375" style="72" customWidth="1"/>
    <col min="53" max="55" width="6.7109375" style="72" customWidth="1"/>
    <col min="56" max="56" width="1.28515625" style="72" customWidth="1"/>
    <col min="57" max="57" width="0.85546875" style="72" customWidth="1"/>
    <col min="58" max="58" width="1.140625" style="72" customWidth="1"/>
    <col min="59" max="59" width="10.28515625" style="72" customWidth="1"/>
    <col min="60" max="60" width="2.85546875" style="72" customWidth="1"/>
    <col min="61" max="61" width="1.85546875" style="72" customWidth="1"/>
    <col min="62" max="62" width="9.5703125" style="72" customWidth="1"/>
    <col min="63" max="63" width="2" style="72" customWidth="1"/>
    <col min="64" max="64" width="9" style="72" customWidth="1"/>
    <col min="65" max="65" width="117.7109375" style="72" customWidth="1"/>
    <col min="66" max="66" width="6.7109375" style="72" customWidth="1"/>
    <col min="67" max="67" width="3.5703125" style="72" customWidth="1"/>
    <col min="68" max="68" width="8" style="72" customWidth="1"/>
    <col min="69" max="72" width="8" style="73" customWidth="1"/>
    <col min="73" max="74" width="6.7109375" style="73" customWidth="1"/>
    <col min="75" max="16384" width="9.140625" style="72"/>
  </cols>
  <sheetData>
    <row r="8" spans="2:74" ht="29.25" customHeight="1">
      <c r="C8" s="127"/>
      <c r="D8" s="127"/>
      <c r="E8" s="127"/>
      <c r="F8" s="127"/>
      <c r="G8" s="127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127"/>
      <c r="T8" s="333" t="s">
        <v>105</v>
      </c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</row>
    <row r="9" spans="2:74" ht="65.25" customHeight="1">
      <c r="C9" s="127"/>
      <c r="D9" s="127"/>
      <c r="E9" s="127"/>
      <c r="F9" s="127"/>
      <c r="G9" s="127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127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</row>
    <row r="10" spans="2:74" ht="13.5" thickBot="1"/>
    <row r="11" spans="2:74" ht="30" customHeight="1" thickBot="1">
      <c r="C11" s="130" t="s">
        <v>12</v>
      </c>
      <c r="E11" s="125" t="s">
        <v>38</v>
      </c>
      <c r="F11" s="74"/>
      <c r="G11" s="326" t="s">
        <v>22</v>
      </c>
      <c r="H11" s="327"/>
      <c r="I11" s="327"/>
      <c r="J11" s="327"/>
      <c r="K11" s="327"/>
      <c r="L11" s="327"/>
      <c r="M11" s="328"/>
      <c r="N11" s="334"/>
      <c r="O11" s="334"/>
      <c r="P11" s="334"/>
      <c r="Q11" s="334"/>
      <c r="R11" s="334"/>
      <c r="S11" s="334"/>
      <c r="T11" s="334"/>
      <c r="U11" s="74"/>
      <c r="V11" s="334" t="s">
        <v>13</v>
      </c>
      <c r="W11" s="334"/>
      <c r="X11" s="334"/>
      <c r="Y11" s="334"/>
      <c r="Z11" s="125"/>
      <c r="AA11" s="74"/>
      <c r="AB11" s="74"/>
      <c r="AC11" s="74"/>
      <c r="AD11" s="334" t="s">
        <v>14</v>
      </c>
      <c r="AE11" s="334"/>
      <c r="AF11" s="334"/>
      <c r="AG11" s="334"/>
      <c r="AH11" s="125"/>
      <c r="AI11" s="74"/>
      <c r="AJ11" s="74"/>
      <c r="AK11" s="74"/>
      <c r="AL11" s="334" t="s">
        <v>15</v>
      </c>
      <c r="AM11" s="334"/>
      <c r="AN11" s="334"/>
      <c r="AO11" s="334"/>
      <c r="AP11" s="129"/>
      <c r="AT11" s="335"/>
      <c r="AU11" s="335"/>
      <c r="AV11" s="335"/>
      <c r="AW11" s="335"/>
      <c r="BA11" s="335"/>
      <c r="BB11" s="335"/>
      <c r="BC11" s="335"/>
    </row>
    <row r="12" spans="2:74" ht="18" customHeight="1">
      <c r="C12" s="89"/>
      <c r="E12" s="90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V12" s="91"/>
      <c r="W12" s="91"/>
      <c r="X12" s="91"/>
      <c r="Y12" s="91"/>
      <c r="Z12" s="91"/>
      <c r="AD12" s="91"/>
      <c r="AE12" s="91"/>
      <c r="AF12" s="91"/>
      <c r="AG12" s="91"/>
      <c r="AH12" s="91"/>
      <c r="AL12" s="91"/>
      <c r="AM12" s="91"/>
      <c r="AN12" s="91"/>
      <c r="AO12" s="91"/>
      <c r="AP12" s="91"/>
      <c r="AT12" s="91"/>
      <c r="AU12" s="91"/>
      <c r="AV12" s="91"/>
      <c r="AW12" s="91"/>
      <c r="BA12" s="92"/>
      <c r="BB12" s="92"/>
      <c r="BC12" s="92"/>
    </row>
    <row r="13" spans="2:74" ht="30" customHeight="1">
      <c r="C13" s="89"/>
      <c r="E13" s="90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V13" s="69" t="s">
        <v>3</v>
      </c>
      <c r="W13" s="69" t="s">
        <v>4</v>
      </c>
      <c r="X13" s="69" t="s">
        <v>16</v>
      </c>
      <c r="Y13" s="69" t="s">
        <v>6</v>
      </c>
      <c r="Z13" s="69" t="s">
        <v>21</v>
      </c>
      <c r="AD13" s="91"/>
      <c r="AE13" s="91"/>
      <c r="AF13" s="91"/>
      <c r="AG13" s="91"/>
      <c r="AH13" s="91"/>
      <c r="AL13" s="91"/>
      <c r="AM13" s="91"/>
      <c r="AN13" s="91"/>
      <c r="AO13" s="91"/>
      <c r="AP13" s="91"/>
      <c r="AT13" s="91"/>
      <c r="AU13" s="91"/>
      <c r="AV13" s="91"/>
      <c r="AW13" s="91"/>
      <c r="BA13" s="92"/>
      <c r="BB13" s="92"/>
      <c r="BC13" s="92"/>
    </row>
    <row r="14" spans="2:74" ht="13.5" thickBot="1">
      <c r="BI14" s="73"/>
      <c r="BJ14" s="73"/>
      <c r="BK14" s="73"/>
      <c r="BL14" s="73"/>
      <c r="BM14" s="73"/>
      <c r="BN14" s="73"/>
    </row>
    <row r="15" spans="2:74" ht="33.75" customHeight="1" thickBot="1">
      <c r="B15" s="125" t="s">
        <v>17</v>
      </c>
      <c r="C15" s="68">
        <v>1</v>
      </c>
      <c r="D15" s="128"/>
      <c r="E15" s="69" t="str">
        <f>IF(C15='SORTEGGIO 8 SQ'!B3,'SORTEGGIO 8 SQ'!C3)</f>
        <v>EMILIA ROMAGNA</v>
      </c>
      <c r="F15" s="125"/>
      <c r="G15" s="326"/>
      <c r="H15" s="327"/>
      <c r="I15" s="327"/>
      <c r="J15" s="327"/>
      <c r="K15" s="327"/>
      <c r="L15" s="327"/>
      <c r="M15" s="328"/>
      <c r="N15" s="329"/>
      <c r="O15" s="329"/>
      <c r="P15" s="329"/>
      <c r="Q15" s="329"/>
      <c r="R15" s="329"/>
      <c r="S15" s="329"/>
      <c r="T15" s="329"/>
      <c r="U15" s="128"/>
      <c r="V15" s="131">
        <v>18</v>
      </c>
      <c r="W15" s="131">
        <v>35</v>
      </c>
      <c r="X15" s="132">
        <f>IF(W16="","",IF(W16&gt;=0,W16))</f>
        <v>42</v>
      </c>
      <c r="Y15" s="133">
        <v>4</v>
      </c>
      <c r="Z15" s="134"/>
      <c r="AA15" s="74"/>
      <c r="AB15" s="330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BI15" s="73"/>
      <c r="BJ15" s="73"/>
      <c r="BK15" s="73"/>
      <c r="BL15" s="73"/>
      <c r="BM15" s="73"/>
      <c r="BN15" s="73"/>
      <c r="BO15" s="76"/>
      <c r="BP15" s="76"/>
      <c r="BQ15" s="76"/>
      <c r="BR15" s="76"/>
      <c r="BS15" s="76"/>
      <c r="BT15" s="76"/>
      <c r="BU15" s="76"/>
    </row>
    <row r="16" spans="2:74" ht="33.950000000000003" customHeight="1" thickTop="1" thickBot="1">
      <c r="B16" s="74"/>
      <c r="C16" s="68">
        <v>2</v>
      </c>
      <c r="D16" s="128"/>
      <c r="E16" s="69" t="str">
        <f>IF(C16='SORTEGGIO 8 SQ'!B4,'SORTEGGIO 8 SQ'!C4)</f>
        <v>SICILIA</v>
      </c>
      <c r="F16" s="125"/>
      <c r="G16" s="326"/>
      <c r="H16" s="327"/>
      <c r="I16" s="327"/>
      <c r="J16" s="327"/>
      <c r="K16" s="327"/>
      <c r="L16" s="327"/>
      <c r="M16" s="328"/>
      <c r="N16" s="329"/>
      <c r="O16" s="329"/>
      <c r="P16" s="329"/>
      <c r="Q16" s="329"/>
      <c r="R16" s="329"/>
      <c r="S16" s="329"/>
      <c r="T16" s="329"/>
      <c r="U16" s="128"/>
      <c r="V16" s="135">
        <v>26</v>
      </c>
      <c r="W16" s="135">
        <v>42</v>
      </c>
      <c r="X16" s="136">
        <f>IF(W15="","",IF(W15&gt;=0,W15))</f>
        <v>35</v>
      </c>
      <c r="Y16" s="137">
        <v>5</v>
      </c>
      <c r="Z16" s="138"/>
      <c r="AA16" s="74"/>
      <c r="AB16" s="331"/>
      <c r="AC16" s="74"/>
      <c r="AD16" s="71">
        <f>IF(V15=V16," ",IF(V15&gt;V16,C15,C16))</f>
        <v>2</v>
      </c>
      <c r="AE16" s="74"/>
      <c r="AF16" s="74"/>
      <c r="AG16" s="74"/>
      <c r="AH16" s="74"/>
      <c r="AI16" s="74"/>
      <c r="AJ16" s="330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BI16" s="78"/>
      <c r="BJ16" s="79"/>
      <c r="BK16" s="79"/>
      <c r="BL16" s="79"/>
      <c r="BM16" s="79"/>
      <c r="BN16" s="79"/>
      <c r="BO16" s="73"/>
      <c r="BP16" s="73"/>
      <c r="BQ16" s="80"/>
      <c r="BR16" s="81"/>
      <c r="BS16" s="81"/>
      <c r="BT16" s="81"/>
      <c r="BU16" s="81"/>
      <c r="BV16" s="93"/>
    </row>
    <row r="17" spans="2:74" ht="33.950000000000003" customHeight="1" thickBot="1">
      <c r="B17" s="74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8"/>
      <c r="O17" s="128"/>
      <c r="P17" s="128"/>
      <c r="Q17" s="128"/>
      <c r="R17" s="128"/>
      <c r="S17" s="128"/>
      <c r="T17" s="128"/>
      <c r="U17" s="125"/>
      <c r="V17" s="125"/>
      <c r="W17" s="125"/>
      <c r="X17" s="125"/>
      <c r="Y17" s="125"/>
      <c r="Z17" s="125"/>
      <c r="AA17" s="74"/>
      <c r="AB17" s="74"/>
      <c r="AC17" s="74"/>
      <c r="AD17" s="135">
        <v>21</v>
      </c>
      <c r="AE17" s="139">
        <v>54</v>
      </c>
      <c r="AF17" s="140">
        <f>IF(AE20="","",IF(AE20&gt;=0,AE20))</f>
        <v>38</v>
      </c>
      <c r="AG17" s="140">
        <v>5</v>
      </c>
      <c r="AH17" s="141"/>
      <c r="AI17" s="74"/>
      <c r="AJ17" s="336"/>
      <c r="AK17" s="74"/>
      <c r="AL17" s="71">
        <f>IF(AD17=AD20," ",IF(AD17&gt;AD20,AD16,AD19))</f>
        <v>3</v>
      </c>
      <c r="AM17" s="74"/>
      <c r="AN17" s="74"/>
      <c r="AO17" s="74"/>
      <c r="AP17" s="74"/>
      <c r="AQ17" s="74"/>
      <c r="AR17" s="74"/>
      <c r="AS17" s="74"/>
      <c r="AT17" s="74"/>
      <c r="BI17" s="82"/>
      <c r="BJ17" s="73"/>
      <c r="BK17" s="73"/>
      <c r="BL17" s="73"/>
      <c r="BM17" s="323" t="s">
        <v>234</v>
      </c>
      <c r="BN17" s="204"/>
      <c r="BO17" s="204"/>
      <c r="BP17" s="204"/>
      <c r="BQ17" s="204"/>
      <c r="BR17" s="204"/>
      <c r="BS17" s="205"/>
      <c r="BT17" s="81"/>
      <c r="BU17" s="81"/>
      <c r="BV17" s="93"/>
    </row>
    <row r="18" spans="2:74" ht="33.950000000000003" customHeight="1" thickBot="1">
      <c r="B18" s="74"/>
      <c r="C18" s="68">
        <v>3</v>
      </c>
      <c r="D18" s="128"/>
      <c r="E18" s="69" t="str">
        <f>IF(C18='SORTEGGIO 8 SQ'!B5,'SORTEGGIO 8 SQ'!C5)</f>
        <v>PIEMONTE</v>
      </c>
      <c r="F18" s="125"/>
      <c r="G18" s="326"/>
      <c r="H18" s="327"/>
      <c r="I18" s="327"/>
      <c r="J18" s="327"/>
      <c r="K18" s="327"/>
      <c r="L18" s="327"/>
      <c r="M18" s="328"/>
      <c r="N18" s="329"/>
      <c r="O18" s="329"/>
      <c r="P18" s="329"/>
      <c r="Q18" s="329"/>
      <c r="R18" s="329"/>
      <c r="S18" s="329"/>
      <c r="T18" s="329"/>
      <c r="U18" s="128"/>
      <c r="V18" s="131">
        <v>29</v>
      </c>
      <c r="W18" s="131">
        <v>45</v>
      </c>
      <c r="X18" s="132">
        <f>IF(W19="","",IF(W19&gt;=0,W19))</f>
        <v>48</v>
      </c>
      <c r="Y18" s="133">
        <v>6</v>
      </c>
      <c r="Z18" s="134"/>
      <c r="AA18" s="74"/>
      <c r="AB18" s="330"/>
      <c r="AC18" s="74"/>
      <c r="AD18" s="74"/>
      <c r="AE18" s="74"/>
      <c r="AF18" s="74"/>
      <c r="AG18" s="74"/>
      <c r="AH18" s="142"/>
      <c r="AI18" s="74"/>
      <c r="AJ18" s="336"/>
      <c r="AK18" s="74"/>
      <c r="AL18" s="135">
        <v>25</v>
      </c>
      <c r="AM18" s="139">
        <v>45</v>
      </c>
      <c r="AN18" s="140">
        <f>IF(AM24="","",IF(AM24&gt;=0,AM24))</f>
        <v>45</v>
      </c>
      <c r="AO18" s="143">
        <v>5</v>
      </c>
      <c r="AP18" s="141"/>
      <c r="AQ18" s="74"/>
      <c r="AR18" s="74"/>
      <c r="AS18" s="74"/>
      <c r="AT18" s="74"/>
      <c r="BI18" s="82"/>
      <c r="BJ18" s="73"/>
      <c r="BK18" s="73"/>
      <c r="BL18" s="73"/>
      <c r="BM18" s="73"/>
      <c r="BN18" s="73"/>
      <c r="BO18" s="73"/>
      <c r="BP18" s="73"/>
      <c r="BQ18" s="80"/>
      <c r="BR18" s="81"/>
      <c r="BS18" s="81"/>
      <c r="BT18" s="81"/>
      <c r="BU18" s="81"/>
      <c r="BV18" s="93"/>
    </row>
    <row r="19" spans="2:74" ht="33.950000000000003" customHeight="1" thickBot="1">
      <c r="B19" s="74"/>
      <c r="C19" s="68">
        <v>4</v>
      </c>
      <c r="D19" s="128"/>
      <c r="E19" s="69" t="str">
        <f>IF(C19='SORTEGGIO 8 SQ'!B6,'SORTEGGIO 8 SQ'!C6)</f>
        <v>TOSCANA</v>
      </c>
      <c r="F19" s="125"/>
      <c r="G19" s="326"/>
      <c r="H19" s="327"/>
      <c r="I19" s="327"/>
      <c r="J19" s="327"/>
      <c r="K19" s="327"/>
      <c r="L19" s="327"/>
      <c r="M19" s="328"/>
      <c r="N19" s="329"/>
      <c r="O19" s="329"/>
      <c r="P19" s="329"/>
      <c r="Q19" s="329"/>
      <c r="R19" s="329"/>
      <c r="S19" s="329"/>
      <c r="T19" s="329"/>
      <c r="U19" s="128"/>
      <c r="V19" s="135">
        <v>16</v>
      </c>
      <c r="W19" s="135">
        <v>48</v>
      </c>
      <c r="X19" s="136">
        <f>IF(W18="","",IF(W18&gt;=0,W18))</f>
        <v>45</v>
      </c>
      <c r="Y19" s="137">
        <v>4</v>
      </c>
      <c r="Z19" s="138"/>
      <c r="AA19" s="74"/>
      <c r="AB19" s="331"/>
      <c r="AC19" s="74"/>
      <c r="AD19" s="71">
        <f>IF(V18=V19," ",IF(V18&gt;V19,C18,C19))</f>
        <v>3</v>
      </c>
      <c r="AE19" s="74"/>
      <c r="AF19" s="74"/>
      <c r="AG19" s="74"/>
      <c r="AH19" s="74"/>
      <c r="AI19" s="74"/>
      <c r="AJ19" s="336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BI19" s="82"/>
      <c r="BJ19" s="68" t="s">
        <v>18</v>
      </c>
      <c r="BK19" s="128"/>
      <c r="BL19" s="68" t="s">
        <v>19</v>
      </c>
      <c r="BM19" s="144" t="s">
        <v>235</v>
      </c>
      <c r="BN19" s="128"/>
      <c r="BO19" s="145"/>
      <c r="BP19" s="69" t="s">
        <v>3</v>
      </c>
      <c r="BQ19" s="69" t="s">
        <v>4</v>
      </c>
      <c r="BR19" s="69" t="s">
        <v>16</v>
      </c>
      <c r="BS19" s="69" t="s">
        <v>6</v>
      </c>
      <c r="BT19" s="69" t="s">
        <v>21</v>
      </c>
      <c r="BU19" s="81"/>
      <c r="BV19" s="93"/>
    </row>
    <row r="20" spans="2:74" ht="33.950000000000003" customHeight="1" thickBot="1">
      <c r="B20" s="74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8"/>
      <c r="O20" s="128"/>
      <c r="P20" s="128"/>
      <c r="Q20" s="128"/>
      <c r="R20" s="128"/>
      <c r="S20" s="128"/>
      <c r="T20" s="128"/>
      <c r="U20" s="125"/>
      <c r="V20" s="125"/>
      <c r="W20" s="125"/>
      <c r="X20" s="125"/>
      <c r="Y20" s="125"/>
      <c r="Z20" s="125"/>
      <c r="AA20" s="74"/>
      <c r="AB20" s="74"/>
      <c r="AC20" s="74"/>
      <c r="AD20" s="135">
        <v>25</v>
      </c>
      <c r="AE20" s="139">
        <v>38</v>
      </c>
      <c r="AF20" s="140">
        <f>IF(AE17="","",IF(AE17&gt;=0,AE17))</f>
        <v>54</v>
      </c>
      <c r="AG20" s="146">
        <v>5</v>
      </c>
      <c r="AH20" s="143"/>
      <c r="AI20" s="74"/>
      <c r="AJ20" s="331"/>
      <c r="AK20" s="74"/>
      <c r="AL20" s="74"/>
      <c r="AM20" s="74"/>
      <c r="AN20" s="74"/>
      <c r="AO20" s="74"/>
      <c r="AP20" s="74"/>
      <c r="AQ20" s="74"/>
      <c r="AR20" s="74"/>
      <c r="AS20" s="74"/>
      <c r="AT20" s="71">
        <f>IF(AL18=AL24," ",IF(AL18&gt;AL24,AL17,AL23))</f>
        <v>3</v>
      </c>
      <c r="BI20" s="82"/>
      <c r="BJ20" s="73"/>
      <c r="BK20" s="73"/>
      <c r="BL20" s="73"/>
      <c r="BM20" s="73"/>
      <c r="BN20" s="73"/>
      <c r="BO20" s="73"/>
      <c r="BP20" s="73"/>
      <c r="BQ20" s="80"/>
      <c r="BR20" s="81"/>
      <c r="BS20" s="81"/>
      <c r="BT20" s="81"/>
      <c r="BU20" s="81"/>
      <c r="BV20" s="93"/>
    </row>
    <row r="21" spans="2:74" ht="33.950000000000003" customHeight="1" thickBot="1">
      <c r="B21" s="74"/>
      <c r="C21" s="68">
        <v>5</v>
      </c>
      <c r="D21" s="128"/>
      <c r="E21" s="69" t="str">
        <f>IF(C21='SORTEGGIO 8 SQ'!B7,'SORTEGGIO 8 SQ'!C7)</f>
        <v>LIGURIA</v>
      </c>
      <c r="F21" s="125"/>
      <c r="G21" s="326"/>
      <c r="H21" s="327"/>
      <c r="I21" s="327"/>
      <c r="J21" s="327"/>
      <c r="K21" s="327"/>
      <c r="L21" s="327"/>
      <c r="M21" s="328"/>
      <c r="N21" s="329"/>
      <c r="O21" s="329"/>
      <c r="P21" s="329"/>
      <c r="Q21" s="329"/>
      <c r="R21" s="329"/>
      <c r="S21" s="329"/>
      <c r="T21" s="329"/>
      <c r="U21" s="128"/>
      <c r="V21" s="131">
        <v>15</v>
      </c>
      <c r="W21" s="131">
        <v>8</v>
      </c>
      <c r="X21" s="132">
        <f>IF(W22="","",IF(W22&gt;=0,W22))</f>
        <v>42</v>
      </c>
      <c r="Y21" s="133">
        <v>3</v>
      </c>
      <c r="Z21" s="134"/>
      <c r="AA21" s="74"/>
      <c r="AB21" s="330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94"/>
      <c r="AU21" s="124"/>
      <c r="AV21" s="124"/>
      <c r="AW21" s="124"/>
      <c r="BI21" s="82"/>
      <c r="BJ21" s="73"/>
      <c r="BK21" s="73"/>
      <c r="BL21" s="73"/>
      <c r="BM21" s="73"/>
      <c r="BN21" s="73"/>
      <c r="BO21" s="73"/>
      <c r="BP21" s="73"/>
      <c r="BQ21" s="80"/>
      <c r="BR21" s="81"/>
      <c r="BS21" s="81"/>
      <c r="BT21" s="81"/>
      <c r="BU21" s="81"/>
      <c r="BV21" s="93"/>
    </row>
    <row r="22" spans="2:74" ht="33.950000000000003" customHeight="1" thickBot="1">
      <c r="B22" s="74"/>
      <c r="C22" s="68">
        <v>6</v>
      </c>
      <c r="D22" s="128"/>
      <c r="E22" s="69" t="str">
        <f>IF(C22='SORTEGGIO 8 SQ'!B8,'SORTEGGIO 8 SQ'!C8)</f>
        <v>CAMPANIA</v>
      </c>
      <c r="F22" s="125"/>
      <c r="G22" s="326"/>
      <c r="H22" s="327"/>
      <c r="I22" s="327"/>
      <c r="J22" s="327"/>
      <c r="K22" s="327"/>
      <c r="L22" s="327"/>
      <c r="M22" s="328"/>
      <c r="N22" s="329"/>
      <c r="O22" s="329"/>
      <c r="P22" s="329"/>
      <c r="Q22" s="329"/>
      <c r="R22" s="329"/>
      <c r="S22" s="329"/>
      <c r="T22" s="329"/>
      <c r="U22" s="128"/>
      <c r="V22" s="135">
        <v>32</v>
      </c>
      <c r="W22" s="135">
        <v>42</v>
      </c>
      <c r="X22" s="136">
        <f>IF(W21="","",IF(W21&gt;=0,W21))</f>
        <v>8</v>
      </c>
      <c r="Y22" s="137">
        <v>7</v>
      </c>
      <c r="Z22" s="138"/>
      <c r="AA22" s="74"/>
      <c r="AB22" s="331"/>
      <c r="AC22" s="74"/>
      <c r="AD22" s="71">
        <f>IF(V21=V22," ",IF(V21&gt;V22,C21,C22))</f>
        <v>6</v>
      </c>
      <c r="AE22" s="74"/>
      <c r="AF22" s="74"/>
      <c r="AG22" s="74"/>
      <c r="AH22" s="74"/>
      <c r="AI22" s="74"/>
      <c r="AJ22" s="330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BI22" s="82"/>
      <c r="BJ22" s="70">
        <v>1</v>
      </c>
      <c r="BK22" s="145"/>
      <c r="BL22" s="71">
        <f>AT20</f>
        <v>3</v>
      </c>
      <c r="BM22" s="147" t="str">
        <f>IF(BL22=" "," ",VLOOKUP(BL22,C15:T25,3,FALSE))</f>
        <v>PIEMONTE</v>
      </c>
      <c r="BN22" s="145"/>
      <c r="BO22" s="145"/>
      <c r="BP22" s="148">
        <f>IF(AL18=AL24," ",IF(AL18&gt;AL24,AL18,AL24))</f>
        <v>25</v>
      </c>
      <c r="BQ22" s="148">
        <f>IF(AL18=AL24," ",IF(AL18&gt;AL24,AM18,AM24))</f>
        <v>45</v>
      </c>
      <c r="BR22" s="140">
        <f>IF(AL18=AL24," ",IF(AL18&gt;AL24,AN18,AN24))</f>
        <v>45</v>
      </c>
      <c r="BS22" s="140">
        <f>IF(AL18=AL24," ",IF(AL18&gt;AL24,AO18,AO24))</f>
        <v>5</v>
      </c>
      <c r="BT22" s="146">
        <f>IF(AL18=AL24," ",IF(AL18&gt;AL24,AP18,AP24))</f>
        <v>0</v>
      </c>
      <c r="BU22" s="81"/>
      <c r="BV22" s="93"/>
    </row>
    <row r="23" spans="2:74" ht="33.950000000000003" customHeight="1" thickBot="1">
      <c r="B23" s="74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8"/>
      <c r="O23" s="128"/>
      <c r="P23" s="128"/>
      <c r="Q23" s="128"/>
      <c r="R23" s="128"/>
      <c r="S23" s="128"/>
      <c r="T23" s="128"/>
      <c r="U23" s="125"/>
      <c r="V23" s="125"/>
      <c r="W23" s="125"/>
      <c r="X23" s="125"/>
      <c r="Y23" s="125"/>
      <c r="Z23" s="125"/>
      <c r="AA23" s="74"/>
      <c r="AB23" s="74"/>
      <c r="AC23" s="74"/>
      <c r="AD23" s="135">
        <v>24</v>
      </c>
      <c r="AE23" s="139">
        <v>65</v>
      </c>
      <c r="AF23" s="140">
        <f>IF(AE26="","",IF(AE26&gt;=0,AE26))</f>
        <v>33</v>
      </c>
      <c r="AG23" s="140">
        <v>6</v>
      </c>
      <c r="AH23" s="141"/>
      <c r="AI23" s="74"/>
      <c r="AJ23" s="336"/>
      <c r="AK23" s="74"/>
      <c r="AL23" s="71">
        <f>IF(AD23=AD26," ",IF(AD23&gt;AD26,AD22,AD25))</f>
        <v>6</v>
      </c>
      <c r="AM23" s="74"/>
      <c r="AN23" s="74"/>
      <c r="AO23" s="74"/>
      <c r="AP23" s="74"/>
      <c r="AQ23" s="74"/>
      <c r="AR23" s="74"/>
      <c r="AS23" s="74"/>
      <c r="AT23" s="74"/>
      <c r="BI23" s="82"/>
      <c r="BJ23" s="128"/>
      <c r="BK23" s="145"/>
      <c r="BL23" s="128"/>
      <c r="BM23" s="128"/>
      <c r="BN23" s="145"/>
      <c r="BO23" s="145"/>
      <c r="BP23" s="145"/>
      <c r="BQ23" s="128"/>
      <c r="BR23" s="128"/>
      <c r="BS23" s="128"/>
      <c r="BT23" s="128"/>
      <c r="BU23" s="81"/>
      <c r="BV23" s="93"/>
    </row>
    <row r="24" spans="2:74" ht="33.950000000000003" customHeight="1" thickBot="1">
      <c r="B24" s="74"/>
      <c r="C24" s="68">
        <v>7</v>
      </c>
      <c r="D24" s="128"/>
      <c r="E24" s="69" t="str">
        <f>IF(C24='SORTEGGIO 8 SQ'!B9,'SORTEGGIO 8 SQ'!C9)</f>
        <v>LAZIO</v>
      </c>
      <c r="F24" s="125"/>
      <c r="G24" s="326"/>
      <c r="H24" s="327"/>
      <c r="I24" s="327"/>
      <c r="J24" s="327"/>
      <c r="K24" s="327"/>
      <c r="L24" s="327"/>
      <c r="M24" s="328"/>
      <c r="N24" s="329"/>
      <c r="O24" s="329"/>
      <c r="P24" s="329"/>
      <c r="Q24" s="329"/>
      <c r="R24" s="329"/>
      <c r="S24" s="329"/>
      <c r="T24" s="329"/>
      <c r="U24" s="128"/>
      <c r="V24" s="131">
        <v>31</v>
      </c>
      <c r="W24" s="131">
        <v>75</v>
      </c>
      <c r="X24" s="132">
        <f>IF(W25="","",IF(W25&gt;=0,W25))</f>
        <v>46</v>
      </c>
      <c r="Y24" s="133">
        <v>7</v>
      </c>
      <c r="Z24" s="134"/>
      <c r="AA24" s="74"/>
      <c r="AB24" s="330"/>
      <c r="AC24" s="74"/>
      <c r="AD24" s="74"/>
      <c r="AE24" s="74"/>
      <c r="AF24" s="74"/>
      <c r="AG24" s="74"/>
      <c r="AH24" s="74"/>
      <c r="AI24" s="74"/>
      <c r="AJ24" s="336"/>
      <c r="AK24" s="74"/>
      <c r="AL24" s="135">
        <v>19</v>
      </c>
      <c r="AM24" s="139">
        <v>45</v>
      </c>
      <c r="AN24" s="140">
        <f>IF(AM18="","",IF(AM18&gt;=0,AM18))</f>
        <v>45</v>
      </c>
      <c r="AO24" s="141">
        <v>5</v>
      </c>
      <c r="AP24" s="143"/>
      <c r="AQ24" s="74"/>
      <c r="AR24" s="74"/>
      <c r="AS24" s="74"/>
      <c r="AT24" s="74"/>
      <c r="BI24" s="82"/>
      <c r="BJ24" s="70">
        <v>2</v>
      </c>
      <c r="BK24" s="145"/>
      <c r="BL24" s="71">
        <f>IF(AL18=AL24," ",IF(AL18&lt;AL24,AL17,AL23))</f>
        <v>6</v>
      </c>
      <c r="BM24" s="147" t="str">
        <f>IF(BL22=" "," ",VLOOKUP(BL24,C15:T25,3,FALSE))</f>
        <v>CAMPANIA</v>
      </c>
      <c r="BN24" s="145"/>
      <c r="BO24" s="145"/>
      <c r="BP24" s="148">
        <f>IF(AL18=AL24," ",IF(AL18&lt;AL24,AL18,AL24))</f>
        <v>19</v>
      </c>
      <c r="BQ24" s="148">
        <f>IF(AL18=AL24," ",IF(AL18&lt;AL24,AM18,AM24))</f>
        <v>45</v>
      </c>
      <c r="BR24" s="140">
        <f>IF(AL18=AL24," ",IF(AL18&lt;AL24,AN18,AN24))</f>
        <v>45</v>
      </c>
      <c r="BS24" s="140">
        <f>IF(AL18=AL24," ",IF(AL18&lt;AL24,AO18,AO24))</f>
        <v>5</v>
      </c>
      <c r="BT24" s="146">
        <f>IF(AL18=AL24," ",IF(AL18&lt;AL24,AP18,AP24))</f>
        <v>0</v>
      </c>
      <c r="BU24" s="81"/>
      <c r="BV24" s="93"/>
    </row>
    <row r="25" spans="2:74" ht="33.950000000000003" customHeight="1" thickBot="1">
      <c r="B25" s="125" t="s">
        <v>20</v>
      </c>
      <c r="C25" s="68">
        <v>8</v>
      </c>
      <c r="D25" s="128"/>
      <c r="E25" s="69" t="str">
        <f>IF(C25='SORTEGGIO 8 SQ'!B10,'SORTEGGIO 8 SQ'!C10)</f>
        <v>PUGLIA</v>
      </c>
      <c r="F25" s="125"/>
      <c r="G25" s="326"/>
      <c r="H25" s="327"/>
      <c r="I25" s="327"/>
      <c r="J25" s="327"/>
      <c r="K25" s="327"/>
      <c r="L25" s="327"/>
      <c r="M25" s="328"/>
      <c r="N25" s="329"/>
      <c r="O25" s="329"/>
      <c r="P25" s="329"/>
      <c r="Q25" s="329"/>
      <c r="R25" s="329"/>
      <c r="S25" s="329"/>
      <c r="T25" s="329"/>
      <c r="U25" s="128"/>
      <c r="V25" s="135">
        <v>14</v>
      </c>
      <c r="W25" s="135">
        <v>46</v>
      </c>
      <c r="X25" s="136">
        <f>IF(W24="","",IF(W24&gt;=0,W24))</f>
        <v>75</v>
      </c>
      <c r="Y25" s="137">
        <v>3</v>
      </c>
      <c r="Z25" s="138"/>
      <c r="AA25" s="74"/>
      <c r="AB25" s="331"/>
      <c r="AC25" s="74"/>
      <c r="AD25" s="71">
        <f>IF(V24=V25," ",IF(V24&gt;V25,C24,C25))</f>
        <v>7</v>
      </c>
      <c r="AE25" s="74"/>
      <c r="AF25" s="74"/>
      <c r="AG25" s="74"/>
      <c r="AH25" s="74"/>
      <c r="AI25" s="74"/>
      <c r="AJ25" s="336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BI25" s="82"/>
      <c r="BJ25" s="128"/>
      <c r="BK25" s="145"/>
      <c r="BL25" s="128"/>
      <c r="BM25" s="128"/>
      <c r="BN25" s="145"/>
      <c r="BO25" s="145"/>
      <c r="BP25" s="145"/>
      <c r="BQ25" s="128"/>
      <c r="BR25" s="128"/>
      <c r="BS25" s="128"/>
      <c r="BT25" s="128"/>
      <c r="BU25" s="81"/>
      <c r="BV25" s="93"/>
    </row>
    <row r="26" spans="2:74" ht="33.950000000000003" customHeight="1" thickBot="1">
      <c r="B26" s="7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74"/>
      <c r="AB26" s="74"/>
      <c r="AC26" s="74"/>
      <c r="AD26" s="135">
        <v>22</v>
      </c>
      <c r="AE26" s="139">
        <v>33</v>
      </c>
      <c r="AF26" s="140">
        <f>IF(AE23="","",IF(AE23&gt;=0,AE23))</f>
        <v>65</v>
      </c>
      <c r="AG26" s="146">
        <v>4</v>
      </c>
      <c r="AH26" s="143"/>
      <c r="AI26" s="125"/>
      <c r="AJ26" s="331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BA26" s="128"/>
      <c r="BI26" s="82"/>
      <c r="BJ26" s="70">
        <v>3</v>
      </c>
      <c r="BK26" s="145"/>
      <c r="BL26" s="71">
        <f>AM50</f>
        <v>2</v>
      </c>
      <c r="BM26" s="147" t="str">
        <f>IF(BL22=" "," ",VLOOKUP(BL26,C15:T25,3,FALSE))</f>
        <v>SICILIA</v>
      </c>
      <c r="BN26" s="145"/>
      <c r="BO26" s="145"/>
      <c r="BP26" s="148">
        <f>IF(AD48=AD52," ",IF(AD48&gt;AD52,AD48,AD52))</f>
        <v>30</v>
      </c>
      <c r="BQ26" s="148">
        <f>IF(AD48=AD52," ",IF(AD48&gt;AD52,AE48,AE52))</f>
        <v>38</v>
      </c>
      <c r="BR26" s="140">
        <f>IF(AD48=AD52," ",IF(AD48&gt;AD52,AF48,AF52))</f>
        <v>36</v>
      </c>
      <c r="BS26" s="140">
        <f>IF(AD48=AD52," ",IF(AD48&gt;AD52,AG48,AG52))</f>
        <v>6</v>
      </c>
      <c r="BT26" s="146">
        <f>IF(AD48=AD52," ",IF(AD48&gt;AD52,AH48,AH52))</f>
        <v>0</v>
      </c>
      <c r="BU26" s="81"/>
      <c r="BV26" s="93"/>
    </row>
    <row r="27" spans="2:74" ht="33.950000000000003" customHeight="1" thickBot="1">
      <c r="B27" s="77"/>
      <c r="C27" s="81"/>
      <c r="D27" s="124"/>
      <c r="E27" s="124"/>
      <c r="F27" s="1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124"/>
      <c r="V27" s="124"/>
      <c r="W27" s="124"/>
      <c r="X27" s="124"/>
      <c r="Y27" s="124"/>
      <c r="Z27" s="124"/>
      <c r="AA27" s="73"/>
      <c r="AB27" s="325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124"/>
      <c r="BB27" s="124"/>
      <c r="BC27" s="124"/>
      <c r="BI27" s="82"/>
      <c r="BJ27" s="128"/>
      <c r="BK27" s="145"/>
      <c r="BL27" s="128"/>
      <c r="BM27" s="128"/>
      <c r="BN27" s="145"/>
      <c r="BO27" s="145"/>
      <c r="BP27" s="145"/>
      <c r="BQ27" s="128"/>
      <c r="BR27" s="128"/>
      <c r="BS27" s="128"/>
      <c r="BT27" s="128"/>
      <c r="BU27" s="81"/>
      <c r="BV27" s="93"/>
    </row>
    <row r="28" spans="2:74" ht="33.950000000000003" customHeight="1" thickBot="1">
      <c r="B28" s="77"/>
      <c r="C28" s="81"/>
      <c r="D28" s="124"/>
      <c r="E28" s="124"/>
      <c r="F28" s="1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124"/>
      <c r="V28" s="124"/>
      <c r="W28" s="124"/>
      <c r="X28" s="124"/>
      <c r="Y28" s="124"/>
      <c r="Z28" s="124"/>
      <c r="AA28" s="73"/>
      <c r="AB28" s="325"/>
      <c r="AC28" s="73"/>
      <c r="AD28" s="128"/>
      <c r="AE28" s="73"/>
      <c r="AF28" s="73"/>
      <c r="AG28" s="73"/>
      <c r="AH28" s="73"/>
      <c r="AI28" s="73"/>
      <c r="AJ28" s="325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I28" s="82"/>
      <c r="BJ28" s="70">
        <v>3</v>
      </c>
      <c r="BK28" s="145"/>
      <c r="BL28" s="71">
        <f>AM59</f>
        <v>5</v>
      </c>
      <c r="BM28" s="147" t="str">
        <f>IF(BL22=" "," ",VLOOKUP(BL28,C15:T25,3,FALSE))</f>
        <v>LIGURIA</v>
      </c>
      <c r="BN28" s="145"/>
      <c r="BO28" s="145"/>
      <c r="BP28" s="148">
        <f>IF(AD58=AD62," ",IF(AD58&gt;AD52,AD58,AD62))</f>
        <v>20</v>
      </c>
      <c r="BQ28" s="148">
        <f>IF(AD58=AD62," ",IF(AD58&gt;AD62,AE58,AE62))</f>
        <v>40</v>
      </c>
      <c r="BR28" s="140">
        <f>IF(AD58=AD62," ",IF(AD58&gt;AD62,AF58,AF62))</f>
        <v>33</v>
      </c>
      <c r="BS28" s="140">
        <f>IF(AD48=AD52," ",IF(AD48&gt;AD52,AG48,AG52))</f>
        <v>6</v>
      </c>
      <c r="BT28" s="146">
        <f>IF(AD48=AD52," ",IF(AD48&gt;AD52,AH48,AH52))</f>
        <v>0</v>
      </c>
      <c r="BU28" s="81"/>
      <c r="BV28" s="93"/>
    </row>
    <row r="29" spans="2:74" ht="33.950000000000003" customHeight="1" thickBot="1">
      <c r="B29" s="77"/>
      <c r="C29" s="81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73"/>
      <c r="AB29" s="73"/>
      <c r="AC29" s="73"/>
      <c r="AD29" s="124"/>
      <c r="AE29" s="124"/>
      <c r="AF29" s="124"/>
      <c r="AG29" s="124"/>
      <c r="AH29" s="124"/>
      <c r="AI29" s="73"/>
      <c r="AJ29" s="325"/>
      <c r="AK29" s="73"/>
      <c r="AL29" s="128"/>
      <c r="AM29" s="73"/>
      <c r="AN29" s="73"/>
      <c r="AO29" s="73"/>
      <c r="AP29" s="73"/>
      <c r="AR29" s="73"/>
      <c r="AS29" s="73"/>
      <c r="AT29" s="73"/>
      <c r="AU29" s="73"/>
      <c r="AV29" s="73"/>
      <c r="AW29" s="73"/>
      <c r="AX29" s="73"/>
      <c r="AY29" s="73"/>
      <c r="AZ29" s="73"/>
      <c r="BI29" s="82"/>
      <c r="BJ29" s="128"/>
      <c r="BK29" s="145"/>
      <c r="BL29" s="128"/>
      <c r="BM29" s="128"/>
      <c r="BN29" s="145"/>
      <c r="BO29" s="145"/>
      <c r="BP29" s="145"/>
      <c r="BQ29" s="128"/>
      <c r="BR29" s="128"/>
      <c r="BS29" s="128"/>
      <c r="BT29" s="128"/>
      <c r="BU29" s="81"/>
      <c r="BV29" s="93"/>
    </row>
    <row r="30" spans="2:74" ht="33.950000000000003" customHeight="1" thickBot="1">
      <c r="B30" s="77"/>
      <c r="C30" s="81"/>
      <c r="D30" s="124"/>
      <c r="E30" s="124"/>
      <c r="F30" s="1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124"/>
      <c r="V30" s="124"/>
      <c r="W30" s="124"/>
      <c r="X30" s="124"/>
      <c r="Y30" s="124"/>
      <c r="Z30" s="124"/>
      <c r="AA30" s="73"/>
      <c r="AB30" s="325"/>
      <c r="AC30" s="73"/>
      <c r="AD30" s="73"/>
      <c r="AE30" s="73"/>
      <c r="AF30" s="73"/>
      <c r="AG30" s="73"/>
      <c r="AH30" s="73"/>
      <c r="AI30" s="73"/>
      <c r="AJ30" s="325"/>
      <c r="AK30" s="73"/>
      <c r="AL30" s="124"/>
      <c r="AM30" s="124"/>
      <c r="AN30" s="124"/>
      <c r="AO30" s="124"/>
      <c r="AP30" s="124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I30" s="82"/>
      <c r="BJ30" s="70">
        <v>5</v>
      </c>
      <c r="BK30" s="145"/>
      <c r="BL30" s="71">
        <f>IF(AD48=AD52," ",IF(AD48&lt;AD52,W48,W52))</f>
        <v>4</v>
      </c>
      <c r="BM30" s="147" t="str">
        <f>IF(BL22=" "," ",VLOOKUP(BL30,C15:T25,3,FALSE))</f>
        <v>TOSCANA</v>
      </c>
      <c r="BN30" s="145"/>
      <c r="BO30" s="145"/>
      <c r="BP30" s="148">
        <f>IF(AD48=AD52," ",IF(AD48&lt;AD52,AD48,AD52))</f>
        <v>13</v>
      </c>
      <c r="BQ30" s="148">
        <f>IF(AD48=AD52," ",IF(AD48&lt;AD52,AE48,AE52))</f>
        <v>36</v>
      </c>
      <c r="BR30" s="140">
        <f>IF(AD48=AD52," ",IF(AD48&lt;AD52,AF48,AF52))</f>
        <v>38</v>
      </c>
      <c r="BS30" s="140">
        <f>IF(AD48=AD52," ",IF(AD48&lt;AD52,AG48,AG52))</f>
        <v>3</v>
      </c>
      <c r="BT30" s="146">
        <f>IF(AD48=AD52," ",IF(AD48&lt;AD52,AH48,AH52))</f>
        <v>0</v>
      </c>
      <c r="BU30" s="81"/>
      <c r="BV30" s="93"/>
    </row>
    <row r="31" spans="2:74" ht="33.950000000000003" customHeight="1" thickBot="1">
      <c r="B31" s="77"/>
      <c r="C31" s="81"/>
      <c r="D31" s="124"/>
      <c r="E31" s="124"/>
      <c r="F31" s="1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124"/>
      <c r="V31" s="124"/>
      <c r="W31" s="124"/>
      <c r="X31" s="124"/>
      <c r="Y31" s="124"/>
      <c r="Z31" s="124"/>
      <c r="AA31" s="73"/>
      <c r="AB31" s="325"/>
      <c r="AC31" s="73"/>
      <c r="AD31" s="128"/>
      <c r="AE31" s="73"/>
      <c r="AF31" s="73"/>
      <c r="AG31" s="73"/>
      <c r="AH31" s="73"/>
      <c r="AI31" s="73"/>
      <c r="AJ31" s="325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I31" s="82"/>
      <c r="BJ31" s="128"/>
      <c r="BK31" s="145"/>
      <c r="BL31" s="128"/>
      <c r="BM31" s="128"/>
      <c r="BN31" s="145"/>
      <c r="BO31" s="145"/>
      <c r="BP31" s="145"/>
      <c r="BQ31" s="128"/>
      <c r="BR31" s="128"/>
      <c r="BS31" s="128"/>
      <c r="BT31" s="128"/>
      <c r="BU31" s="81"/>
      <c r="BV31" s="93"/>
    </row>
    <row r="32" spans="2:74" ht="33.950000000000003" customHeight="1" thickBot="1">
      <c r="B32" s="77"/>
      <c r="C32" s="81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73"/>
      <c r="AB32" s="73"/>
      <c r="AC32" s="73"/>
      <c r="AD32" s="124"/>
      <c r="AE32" s="124"/>
      <c r="AF32" s="124"/>
      <c r="AG32" s="124"/>
      <c r="AH32" s="124"/>
      <c r="AI32" s="73"/>
      <c r="AJ32" s="325"/>
      <c r="AK32" s="73"/>
      <c r="AL32" s="73"/>
      <c r="AM32" s="73"/>
      <c r="AN32" s="73"/>
      <c r="AO32" s="73"/>
      <c r="AP32" s="73"/>
      <c r="AQ32" s="73"/>
      <c r="AR32" s="73"/>
      <c r="AS32" s="73"/>
      <c r="AT32" s="128"/>
      <c r="AU32" s="73"/>
      <c r="AV32" s="73"/>
      <c r="AW32" s="73"/>
      <c r="AX32" s="73"/>
      <c r="AY32" s="73"/>
      <c r="AZ32" s="73"/>
      <c r="BI32" s="82"/>
      <c r="BJ32" s="70">
        <v>5</v>
      </c>
      <c r="BK32" s="145"/>
      <c r="BL32" s="71">
        <f>IF(AD58=AD62," ",IF(AD58&lt;AD62,W58,W62))</f>
        <v>7</v>
      </c>
      <c r="BM32" s="147" t="str">
        <f>IF(BL22=" "," ",VLOOKUP(BL32,C15:T25,3,FALSE))</f>
        <v>LAZIO</v>
      </c>
      <c r="BN32" s="145"/>
      <c r="BO32" s="145"/>
      <c r="BP32" s="148">
        <f>IF(AD58=AD62," ",IF(AD58&lt;AD62,AD58,AD62))</f>
        <v>20</v>
      </c>
      <c r="BQ32" s="148">
        <f>IF(AD58=AD62," ",IF(AD58&lt;AD62,AE58,AE62))</f>
        <v>33</v>
      </c>
      <c r="BR32" s="140">
        <f>IF(AD58=AD62," ",IF(AD58&lt;AD62,AF58,AF62))</f>
        <v>40</v>
      </c>
      <c r="BS32" s="140">
        <f>IF(AD58=AD62," ",IF(AD58&lt;AD62,AG58,AG62))</f>
        <v>5</v>
      </c>
      <c r="BT32" s="146">
        <f>IF(AD58=AD62," ",IF(AD58&lt;AD62,AH58,AH62))</f>
        <v>0</v>
      </c>
      <c r="BU32" s="81"/>
      <c r="BV32" s="93"/>
    </row>
    <row r="33" spans="2:74" ht="33.950000000000003" customHeight="1" thickBot="1">
      <c r="B33" s="77"/>
      <c r="C33" s="81"/>
      <c r="D33" s="124"/>
      <c r="E33" s="124"/>
      <c r="F33" s="1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124"/>
      <c r="V33" s="124"/>
      <c r="W33" s="124"/>
      <c r="X33" s="124"/>
      <c r="Y33" s="124"/>
      <c r="Z33" s="124"/>
      <c r="AA33" s="73"/>
      <c r="AB33" s="325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124"/>
      <c r="AU33" s="124"/>
      <c r="AV33" s="124"/>
      <c r="AW33" s="124"/>
      <c r="AX33" s="73"/>
      <c r="AY33" s="73"/>
      <c r="AZ33" s="73"/>
      <c r="BI33" s="82"/>
      <c r="BJ33" s="128"/>
      <c r="BK33" s="145"/>
      <c r="BL33" s="128"/>
      <c r="BM33" s="128"/>
      <c r="BN33" s="145"/>
      <c r="BO33" s="145"/>
      <c r="BP33" s="145"/>
      <c r="BQ33" s="128"/>
      <c r="BR33" s="128"/>
      <c r="BS33" s="128"/>
      <c r="BT33" s="128"/>
      <c r="BU33" s="81"/>
      <c r="BV33" s="93"/>
    </row>
    <row r="34" spans="2:74" ht="33.950000000000003" customHeight="1" thickBot="1">
      <c r="B34" s="77"/>
      <c r="C34" s="81"/>
      <c r="D34" s="124"/>
      <c r="E34" s="124"/>
      <c r="F34" s="1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124"/>
      <c r="V34" s="124"/>
      <c r="W34" s="124"/>
      <c r="X34" s="124"/>
      <c r="Y34" s="124"/>
      <c r="Z34" s="124"/>
      <c r="AA34" s="73"/>
      <c r="AB34" s="325"/>
      <c r="AC34" s="73"/>
      <c r="AD34" s="128"/>
      <c r="AE34" s="73"/>
      <c r="AF34" s="73"/>
      <c r="AG34" s="73"/>
      <c r="AH34" s="73"/>
      <c r="AI34" s="73"/>
      <c r="AJ34" s="325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I34" s="82"/>
      <c r="BJ34" s="70">
        <v>7</v>
      </c>
      <c r="BK34" s="145"/>
      <c r="BL34" s="149">
        <f>IF(BL22=" "," ",[1]administrator!O8)</f>
        <v>1</v>
      </c>
      <c r="BM34" s="147" t="str">
        <f>IF(BL22=" "," ",VLOOKUP(BL34,C15:T25,3,FALSE))</f>
        <v>EMILIA ROMAGNA</v>
      </c>
      <c r="BN34" s="145"/>
      <c r="BO34" s="145"/>
      <c r="BP34" s="148">
        <v>18</v>
      </c>
      <c r="BQ34" s="148">
        <v>35</v>
      </c>
      <c r="BR34" s="140">
        <v>42</v>
      </c>
      <c r="BS34" s="140">
        <v>4</v>
      </c>
      <c r="BT34" s="146">
        <f>IF(BL22=" "," ",[1]administrator!N8)</f>
        <v>0</v>
      </c>
      <c r="BU34" s="81"/>
      <c r="BV34" s="93"/>
    </row>
    <row r="35" spans="2:74" ht="33.950000000000003" customHeight="1" thickBot="1">
      <c r="B35" s="77"/>
      <c r="C35" s="81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73"/>
      <c r="AB35" s="73"/>
      <c r="AC35" s="73"/>
      <c r="AD35" s="124"/>
      <c r="AE35" s="124"/>
      <c r="AF35" s="124"/>
      <c r="AG35" s="124"/>
      <c r="AH35" s="124"/>
      <c r="AI35" s="73"/>
      <c r="AJ35" s="325"/>
      <c r="AK35" s="73"/>
      <c r="AL35" s="128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I35" s="82"/>
      <c r="BJ35" s="128"/>
      <c r="BK35" s="145"/>
      <c r="BL35" s="128"/>
      <c r="BM35" s="128"/>
      <c r="BN35" s="145"/>
      <c r="BO35" s="145"/>
      <c r="BP35" s="145"/>
      <c r="BQ35" s="128"/>
      <c r="BR35" s="128"/>
      <c r="BS35" s="128"/>
      <c r="BT35" s="128"/>
      <c r="BU35" s="81"/>
      <c r="BV35" s="93"/>
    </row>
    <row r="36" spans="2:74" ht="33.950000000000003" customHeight="1" thickBot="1">
      <c r="B36" s="77"/>
      <c r="C36" s="81"/>
      <c r="D36" s="124"/>
      <c r="E36" s="124"/>
      <c r="F36" s="124"/>
      <c r="G36" s="337" t="s">
        <v>34</v>
      </c>
      <c r="H36" s="338"/>
      <c r="I36" s="338"/>
      <c r="J36" s="338"/>
      <c r="K36" s="338"/>
      <c r="L36" s="338"/>
      <c r="M36" s="338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40"/>
      <c r="AD36" s="73"/>
      <c r="AE36" s="73"/>
      <c r="AF36" s="73"/>
      <c r="AG36" s="73"/>
      <c r="AH36" s="73"/>
      <c r="AI36" s="73"/>
      <c r="AJ36" s="325"/>
      <c r="AK36" s="73"/>
      <c r="AL36" s="124"/>
      <c r="AM36" s="124"/>
      <c r="AN36" s="124"/>
      <c r="AO36" s="124"/>
      <c r="AP36" s="124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I36" s="82"/>
      <c r="BJ36" s="70">
        <v>8</v>
      </c>
      <c r="BK36" s="145"/>
      <c r="BL36" s="150">
        <f>IF(BL22=" "," ",[1]administrator!O9)</f>
        <v>8</v>
      </c>
      <c r="BM36" s="69" t="str">
        <f>IF(BL22=" "," ",VLOOKUP(BL36,C15:T25,3,FALSE))</f>
        <v>PUGLIA</v>
      </c>
      <c r="BN36" s="145"/>
      <c r="BO36" s="145"/>
      <c r="BP36" s="148">
        <v>14</v>
      </c>
      <c r="BQ36" s="148">
        <v>46</v>
      </c>
      <c r="BR36" s="140">
        <v>75</v>
      </c>
      <c r="BS36" s="140">
        <v>3</v>
      </c>
      <c r="BT36" s="146">
        <f>IF(BL22=" "," ",[1]administrator!N9)</f>
        <v>0</v>
      </c>
      <c r="BU36" s="81"/>
      <c r="BV36" s="93"/>
    </row>
    <row r="37" spans="2:74" ht="33.950000000000003" customHeight="1" thickBot="1">
      <c r="B37" s="75"/>
      <c r="C37" s="81"/>
      <c r="D37" s="124"/>
      <c r="E37" s="124"/>
      <c r="F37" s="124"/>
      <c r="G37" s="341"/>
      <c r="H37" s="342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3"/>
      <c r="AD37" s="128"/>
      <c r="AE37" s="73"/>
      <c r="AF37" s="73"/>
      <c r="AG37" s="73"/>
      <c r="AH37" s="73"/>
      <c r="AI37" s="73"/>
      <c r="AJ37" s="325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I37" s="82"/>
      <c r="BJ37" s="81"/>
      <c r="BK37" s="73"/>
      <c r="BL37" s="81"/>
      <c r="BM37" s="81"/>
      <c r="BN37" s="73"/>
      <c r="BO37" s="73"/>
      <c r="BP37" s="73"/>
      <c r="BQ37" s="80"/>
      <c r="BR37" s="81"/>
      <c r="BS37" s="81"/>
      <c r="BT37" s="81"/>
      <c r="BU37" s="81"/>
      <c r="BV37" s="93"/>
    </row>
    <row r="38" spans="2:74" ht="33.950000000000003" customHeight="1">
      <c r="B38" s="77"/>
      <c r="C38" s="81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73"/>
      <c r="AB38" s="73"/>
      <c r="AC38" s="73"/>
      <c r="AD38" s="124"/>
      <c r="AE38" s="124"/>
      <c r="AF38" s="124"/>
      <c r="AG38" s="124"/>
      <c r="AH38" s="124"/>
      <c r="AI38" s="73"/>
      <c r="AJ38" s="325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G38" s="125"/>
      <c r="BH38" s="73"/>
      <c r="BI38" s="82"/>
      <c r="BJ38" s="81"/>
      <c r="BK38" s="73"/>
      <c r="BL38" s="81"/>
      <c r="BM38" s="81"/>
      <c r="BN38" s="73"/>
      <c r="BO38" s="73"/>
      <c r="BP38" s="73"/>
      <c r="BQ38" s="80"/>
      <c r="BR38" s="81"/>
      <c r="BS38" s="81"/>
      <c r="BT38" s="81"/>
      <c r="BU38" s="81"/>
      <c r="BV38" s="93"/>
    </row>
    <row r="39" spans="2:74" ht="33.950000000000003" customHeight="1" thickBot="1">
      <c r="B39" s="77"/>
      <c r="C39" s="81"/>
      <c r="D39" s="124"/>
      <c r="E39" s="124"/>
      <c r="F39" s="1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124"/>
      <c r="V39" s="124"/>
      <c r="W39" s="124"/>
      <c r="X39" s="124"/>
      <c r="Y39" s="124"/>
      <c r="Z39" s="124"/>
      <c r="AA39" s="73"/>
      <c r="AB39" s="325"/>
      <c r="AC39" s="73"/>
      <c r="AD39" s="73"/>
      <c r="AE39" s="73"/>
      <c r="AF39" s="73"/>
      <c r="AG39" s="73"/>
      <c r="AH39" s="73"/>
      <c r="AI39" s="73"/>
      <c r="AJ39" s="325"/>
      <c r="AK39" s="73"/>
      <c r="AL39" s="124"/>
      <c r="AM39" s="124"/>
      <c r="AN39" s="124"/>
      <c r="AO39" s="124"/>
      <c r="AP39" s="124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I39" s="83"/>
      <c r="BJ39" s="84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85"/>
      <c r="BV39" s="82"/>
    </row>
    <row r="40" spans="2:74" ht="33.950000000000003" customHeight="1" thickTop="1">
      <c r="B40" s="77"/>
      <c r="C40" s="81"/>
      <c r="D40" s="124"/>
      <c r="E40" s="124"/>
      <c r="F40" s="1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124"/>
      <c r="V40" s="124"/>
      <c r="W40" s="124"/>
      <c r="X40" s="124"/>
      <c r="Y40" s="124"/>
      <c r="Z40" s="124"/>
      <c r="AA40" s="73"/>
      <c r="AB40" s="325"/>
      <c r="AC40" s="73"/>
      <c r="AD40" s="128"/>
      <c r="AE40" s="73"/>
      <c r="AF40" s="73"/>
      <c r="AG40" s="73"/>
      <c r="AH40" s="73"/>
      <c r="AI40" s="73"/>
      <c r="AJ40" s="325"/>
      <c r="AK40" s="73"/>
      <c r="AL40" s="73"/>
      <c r="AM40" s="73"/>
      <c r="AN40" s="73"/>
      <c r="AO40" s="73"/>
      <c r="AP40" s="73"/>
      <c r="AQ40" s="73"/>
      <c r="AR40" s="73"/>
      <c r="AS40" s="73"/>
      <c r="AT40" s="128"/>
      <c r="AU40" s="73"/>
      <c r="AV40" s="73"/>
      <c r="AW40" s="73"/>
      <c r="AX40" s="73"/>
      <c r="AY40" s="73"/>
      <c r="AZ40" s="73"/>
      <c r="BA40" s="73"/>
      <c r="BB40" s="73"/>
      <c r="BC40" s="73"/>
      <c r="BH40" s="73"/>
      <c r="BI40" s="73"/>
      <c r="BJ40" s="81"/>
      <c r="BK40" s="73"/>
      <c r="BL40" s="81"/>
      <c r="BM40" s="81"/>
      <c r="BN40" s="73"/>
    </row>
    <row r="41" spans="2:74" ht="33.950000000000003" customHeight="1" thickBot="1">
      <c r="BH41" s="73"/>
      <c r="BI41" s="73"/>
      <c r="BJ41" s="81"/>
      <c r="BK41" s="73"/>
      <c r="BL41" s="81"/>
      <c r="BM41" s="81"/>
      <c r="BN41" s="73"/>
    </row>
    <row r="42" spans="2:74" ht="33.950000000000003" customHeight="1" thickTop="1"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86"/>
      <c r="BH42" s="73"/>
      <c r="BI42" s="73"/>
      <c r="BJ42" s="81"/>
      <c r="BK42" s="73"/>
      <c r="BL42" s="81"/>
      <c r="BM42" s="81"/>
      <c r="BN42" s="73"/>
    </row>
    <row r="43" spans="2:74" ht="33.950000000000003" customHeight="1" thickBot="1">
      <c r="B43" s="8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87"/>
      <c r="BH43" s="73"/>
      <c r="BI43" s="73"/>
      <c r="BJ43" s="81"/>
      <c r="BK43" s="73"/>
      <c r="BL43" s="81"/>
      <c r="BM43" s="81"/>
      <c r="BN43" s="73"/>
    </row>
    <row r="44" spans="2:74" ht="33.950000000000003" customHeight="1" thickBot="1">
      <c r="B44" s="82"/>
      <c r="C44" s="88" t="s">
        <v>12</v>
      </c>
      <c r="D44" s="126"/>
      <c r="E44" s="125" t="s">
        <v>37</v>
      </c>
      <c r="F44" s="126"/>
      <c r="G44" s="345"/>
      <c r="H44" s="345"/>
      <c r="I44" s="345"/>
      <c r="J44" s="345"/>
      <c r="K44" s="73"/>
      <c r="L44" s="73"/>
      <c r="M44" s="89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89"/>
      <c r="Y44" s="89"/>
      <c r="Z44" s="89"/>
      <c r="AA44" s="89"/>
      <c r="AB44" s="89"/>
      <c r="AC44" s="89"/>
      <c r="AD44" s="89"/>
      <c r="AE44" s="89"/>
      <c r="AF44" s="89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87"/>
      <c r="BH44" s="73"/>
      <c r="BI44" s="73"/>
      <c r="BJ44" s="81"/>
      <c r="BK44" s="73"/>
      <c r="BL44" s="81"/>
      <c r="BM44" s="81"/>
      <c r="BN44" s="73"/>
    </row>
    <row r="45" spans="2:74" ht="33.950000000000003" customHeight="1" thickBot="1">
      <c r="B45" s="8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87"/>
      <c r="BH45" s="73"/>
      <c r="BI45" s="73"/>
      <c r="BJ45" s="81"/>
      <c r="BK45" s="73"/>
      <c r="BL45" s="81"/>
      <c r="BM45" s="81"/>
      <c r="BN45" s="73"/>
    </row>
    <row r="46" spans="2:74" ht="33.950000000000003" customHeight="1" thickBot="1">
      <c r="B46" s="95"/>
      <c r="C46" s="151">
        <f>W48</f>
        <v>4</v>
      </c>
      <c r="D46" s="145"/>
      <c r="E46" s="128" t="str">
        <f>IF(AL17=" "," ",VLOOKUP(C46,C15:T25,3,FALSE))</f>
        <v>TOSCANA</v>
      </c>
      <c r="F46" s="145"/>
      <c r="G46" s="128"/>
      <c r="H46" s="128"/>
      <c r="I46" s="128"/>
      <c r="J46" s="128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69" t="s">
        <v>3</v>
      </c>
      <c r="AE46" s="69" t="s">
        <v>4</v>
      </c>
      <c r="AF46" s="69" t="s">
        <v>16</v>
      </c>
      <c r="AG46" s="69" t="s">
        <v>6</v>
      </c>
      <c r="AH46" s="69" t="s">
        <v>21</v>
      </c>
      <c r="AI46" s="145"/>
      <c r="AJ46" s="145"/>
      <c r="AK46" s="145"/>
      <c r="AL46" s="145"/>
      <c r="AM46" s="145"/>
      <c r="AN46" s="145"/>
      <c r="AO46" s="145"/>
      <c r="AP46" s="73"/>
      <c r="AQ46" s="87"/>
      <c r="BH46" s="73"/>
      <c r="BI46" s="73"/>
      <c r="BJ46" s="81"/>
      <c r="BK46" s="73"/>
      <c r="BL46" s="81"/>
      <c r="BM46" s="81"/>
      <c r="BN46" s="73"/>
    </row>
    <row r="47" spans="2:74" ht="33.950000000000003" customHeight="1" thickBot="1">
      <c r="B47" s="95"/>
      <c r="C47" s="151">
        <f>IF(AL17=" "," ",W52)</f>
        <v>2</v>
      </c>
      <c r="D47" s="145"/>
      <c r="E47" s="128" t="str">
        <f>IF(AL17=" "," ",VLOOKUP(C47,C15:T25,3,FALSE))</f>
        <v>SICILIA</v>
      </c>
      <c r="F47" s="145"/>
      <c r="G47" s="128"/>
      <c r="H47" s="128"/>
      <c r="I47" s="128"/>
      <c r="J47" s="128"/>
      <c r="K47" s="145"/>
      <c r="L47" s="145"/>
      <c r="M47" s="152"/>
      <c r="N47" s="344"/>
      <c r="O47" s="344"/>
      <c r="P47" s="128"/>
      <c r="Q47" s="128"/>
      <c r="R47" s="128"/>
      <c r="S47" s="128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73"/>
      <c r="AQ47" s="87"/>
      <c r="BH47" s="73"/>
      <c r="BI47" s="73"/>
      <c r="BJ47" s="81"/>
      <c r="BK47" s="73"/>
      <c r="BL47" s="81"/>
      <c r="BM47" s="81"/>
      <c r="BN47" s="73"/>
    </row>
    <row r="48" spans="2:74" ht="33.950000000000003" customHeight="1" thickBot="1">
      <c r="B48" s="9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51">
        <f>IF(AL17=" "," ",IF(AL17=AD16,IF(AD16=C15,C16,C15),IF(AL17=AD19,IF(AD19=C18,C19,C18))))</f>
        <v>4</v>
      </c>
      <c r="X48" s="128"/>
      <c r="Y48" s="145"/>
      <c r="Z48" s="145"/>
      <c r="AA48" s="145"/>
      <c r="AB48" s="145"/>
      <c r="AC48" s="145"/>
      <c r="AD48" s="153">
        <v>13</v>
      </c>
      <c r="AE48" s="153">
        <v>36</v>
      </c>
      <c r="AF48" s="140">
        <f>IF(AE52="","",IF(AE52&gt;=0,AE52))</f>
        <v>38</v>
      </c>
      <c r="AG48" s="140">
        <v>3</v>
      </c>
      <c r="AH48" s="143"/>
      <c r="AI48" s="145"/>
      <c r="AJ48" s="145"/>
      <c r="AK48" s="145"/>
      <c r="AL48" s="145"/>
      <c r="AM48" s="145"/>
      <c r="AN48" s="145"/>
      <c r="AO48" s="145"/>
      <c r="AP48" s="73"/>
      <c r="AQ48" s="87"/>
      <c r="BH48" s="73"/>
      <c r="BI48" s="73"/>
      <c r="BJ48" s="81"/>
      <c r="BK48" s="73"/>
      <c r="BL48" s="81"/>
      <c r="BM48" s="81"/>
      <c r="BN48" s="73"/>
    </row>
    <row r="49" spans="2:74" ht="42" customHeight="1">
      <c r="B49" s="9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73"/>
      <c r="AQ49" s="87"/>
      <c r="BH49" s="73"/>
      <c r="BI49" s="73"/>
      <c r="BJ49" s="81"/>
      <c r="BK49" s="73"/>
      <c r="BL49" s="81"/>
      <c r="BM49" s="81"/>
      <c r="BN49" s="73"/>
      <c r="BQ49" s="72"/>
      <c r="BR49" s="72"/>
      <c r="BS49" s="72"/>
      <c r="BT49" s="72"/>
      <c r="BU49" s="72"/>
      <c r="BV49" s="72"/>
    </row>
    <row r="50" spans="2:74" ht="42" customHeight="1">
      <c r="B50" s="9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28"/>
      <c r="N50" s="344"/>
      <c r="O50" s="344"/>
      <c r="P50" s="128"/>
      <c r="Q50" s="128"/>
      <c r="R50" s="128"/>
      <c r="S50" s="128"/>
      <c r="T50" s="145"/>
      <c r="U50" s="74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346">
        <f>IF(AD48=AD52," ",IF(AD48&gt;AD52,W48,W52))</f>
        <v>2</v>
      </c>
      <c r="AN50" s="347"/>
      <c r="AO50" s="348"/>
      <c r="AP50" s="96"/>
      <c r="AQ50" s="87"/>
      <c r="BH50" s="73"/>
      <c r="BI50" s="73"/>
      <c r="BJ50" s="81"/>
      <c r="BK50" s="73"/>
      <c r="BL50" s="81"/>
      <c r="BM50" s="81"/>
      <c r="BN50" s="73"/>
      <c r="BQ50" s="72"/>
      <c r="BR50" s="72"/>
      <c r="BS50" s="72"/>
      <c r="BT50" s="72"/>
      <c r="BU50" s="72"/>
      <c r="BV50" s="72"/>
    </row>
    <row r="51" spans="2:74" ht="42" customHeight="1" thickBot="1">
      <c r="B51" s="9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73"/>
      <c r="AQ51" s="87"/>
      <c r="BH51" s="73"/>
      <c r="BI51" s="73"/>
      <c r="BJ51" s="81"/>
      <c r="BK51" s="73"/>
      <c r="BL51" s="81"/>
      <c r="BM51" s="81"/>
      <c r="BN51" s="73"/>
      <c r="BQ51" s="72"/>
      <c r="BR51" s="72"/>
      <c r="BS51" s="72"/>
      <c r="BT51" s="72"/>
      <c r="BU51" s="72"/>
      <c r="BV51" s="72"/>
    </row>
    <row r="52" spans="2:74" ht="42" customHeight="1" thickBot="1">
      <c r="B52" s="9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71">
        <f>IF(AL17=" "," ",IF(AL17=AD16,AD19,AD16))</f>
        <v>2</v>
      </c>
      <c r="X52" s="128"/>
      <c r="Y52" s="145"/>
      <c r="Z52" s="145"/>
      <c r="AA52" s="145"/>
      <c r="AB52" s="145"/>
      <c r="AC52" s="145"/>
      <c r="AD52" s="153">
        <v>30</v>
      </c>
      <c r="AE52" s="153">
        <v>38</v>
      </c>
      <c r="AF52" s="140">
        <f>IF(AE48="","",IF(AE48&gt;=0,AE48))</f>
        <v>36</v>
      </c>
      <c r="AG52" s="140">
        <v>6</v>
      </c>
      <c r="AH52" s="143"/>
      <c r="AI52" s="145"/>
      <c r="AJ52" s="145"/>
      <c r="AK52" s="145"/>
      <c r="AL52" s="145"/>
      <c r="AM52" s="145"/>
      <c r="AN52" s="145"/>
      <c r="AO52" s="145"/>
      <c r="AP52" s="73"/>
      <c r="AQ52" s="87"/>
      <c r="BH52" s="73"/>
      <c r="BI52" s="73"/>
      <c r="BJ52" s="81"/>
      <c r="BK52" s="73"/>
      <c r="BL52" s="81"/>
      <c r="BM52" s="81"/>
      <c r="BN52" s="73"/>
      <c r="BQ52" s="72"/>
      <c r="BR52" s="72"/>
      <c r="BS52" s="72"/>
      <c r="BT52" s="72"/>
      <c r="BU52" s="72"/>
      <c r="BV52" s="72"/>
    </row>
    <row r="53" spans="2:74" ht="42" customHeight="1" thickBot="1">
      <c r="B53" s="9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73"/>
      <c r="AQ53" s="87"/>
      <c r="BH53" s="73"/>
      <c r="BI53" s="73"/>
      <c r="BJ53" s="81"/>
      <c r="BK53" s="73"/>
      <c r="BL53" s="81"/>
      <c r="BM53" s="81"/>
      <c r="BN53" s="73"/>
      <c r="BQ53" s="72"/>
      <c r="BR53" s="72"/>
      <c r="BS53" s="72"/>
      <c r="BT53" s="72"/>
      <c r="BU53" s="72"/>
      <c r="BV53" s="72"/>
    </row>
    <row r="54" spans="2:74" ht="42" customHeight="1" thickBot="1">
      <c r="B54" s="95"/>
      <c r="C54" s="151">
        <f>W58</f>
        <v>5</v>
      </c>
      <c r="D54" s="145"/>
      <c r="E54" s="128" t="str">
        <f>IF(AL23=" "," ",VLOOKUP(C54,C15:T25,3,FALSE))</f>
        <v>LIGURIA</v>
      </c>
      <c r="F54" s="145"/>
      <c r="G54" s="128"/>
      <c r="H54" s="128"/>
      <c r="I54" s="128"/>
      <c r="J54" s="128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73"/>
      <c r="AQ54" s="87"/>
      <c r="BH54" s="73"/>
      <c r="BI54" s="73"/>
      <c r="BJ54" s="81"/>
      <c r="BK54" s="73"/>
      <c r="BL54" s="81"/>
      <c r="BM54" s="81"/>
      <c r="BN54" s="73"/>
      <c r="BQ54" s="72"/>
      <c r="BR54" s="72"/>
      <c r="BS54" s="72"/>
      <c r="BT54" s="72"/>
      <c r="BU54" s="72"/>
      <c r="BV54" s="72"/>
    </row>
    <row r="55" spans="2:74" ht="42" customHeight="1" thickBot="1">
      <c r="B55" s="95"/>
      <c r="C55" s="151">
        <f>W62</f>
        <v>7</v>
      </c>
      <c r="D55" s="145"/>
      <c r="E55" s="128" t="str">
        <f>IF(AL23=" "," ",VLOOKUP(C55,C15:T25,3,FALSE))</f>
        <v>LAZIO</v>
      </c>
      <c r="F55" s="145"/>
      <c r="G55" s="128"/>
      <c r="H55" s="128"/>
      <c r="I55" s="128"/>
      <c r="J55" s="128"/>
      <c r="K55" s="145"/>
      <c r="L55" s="145"/>
      <c r="M55" s="128"/>
      <c r="N55" s="344"/>
      <c r="O55" s="344"/>
      <c r="P55" s="128"/>
      <c r="Q55" s="128"/>
      <c r="R55" s="128"/>
      <c r="S55" s="128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73"/>
      <c r="AQ55" s="87"/>
      <c r="BH55" s="73"/>
      <c r="BI55" s="73"/>
      <c r="BJ55" s="81"/>
      <c r="BK55" s="73"/>
      <c r="BL55" s="81"/>
      <c r="BM55" s="81"/>
      <c r="BN55" s="73"/>
      <c r="BQ55" s="72"/>
      <c r="BR55" s="72"/>
      <c r="BS55" s="72"/>
      <c r="BT55" s="72"/>
      <c r="BU55" s="72"/>
      <c r="BV55" s="72"/>
    </row>
    <row r="56" spans="2:74" ht="42" customHeight="1">
      <c r="B56" s="9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73"/>
      <c r="AQ56" s="87"/>
      <c r="BH56" s="73"/>
      <c r="BI56" s="73"/>
      <c r="BJ56" s="81"/>
      <c r="BK56" s="73"/>
      <c r="BL56" s="81"/>
      <c r="BM56" s="81"/>
      <c r="BN56" s="73"/>
      <c r="BQ56" s="72"/>
      <c r="BR56" s="72"/>
      <c r="BS56" s="72"/>
      <c r="BT56" s="72"/>
      <c r="BU56" s="72"/>
      <c r="BV56" s="72"/>
    </row>
    <row r="57" spans="2:74" ht="42" customHeight="1" thickBot="1">
      <c r="B57" s="9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73"/>
      <c r="AQ57" s="87"/>
      <c r="BH57" s="73"/>
      <c r="BI57" s="73"/>
      <c r="BJ57" s="81"/>
      <c r="BK57" s="73"/>
      <c r="BL57" s="81"/>
      <c r="BM57" s="81"/>
      <c r="BN57" s="73"/>
      <c r="BQ57" s="72"/>
      <c r="BR57" s="72"/>
      <c r="BS57" s="72"/>
      <c r="BT57" s="72"/>
      <c r="BU57" s="72"/>
      <c r="BV57" s="72"/>
    </row>
    <row r="58" spans="2:74" ht="42" customHeight="1" thickBot="1">
      <c r="B58" s="9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28"/>
      <c r="N58" s="344"/>
      <c r="O58" s="344"/>
      <c r="P58" s="128"/>
      <c r="Q58" s="128"/>
      <c r="R58" s="128"/>
      <c r="S58" s="128"/>
      <c r="T58" s="145"/>
      <c r="U58" s="145"/>
      <c r="V58" s="145"/>
      <c r="W58" s="71">
        <f>IF(AL23=" "," ",IF(AL23=AD22,IF(AD22=C21,C22,C21),IF(AL23=AD25,IF(AD25=C24,C25,C24))))</f>
        <v>5</v>
      </c>
      <c r="X58" s="128"/>
      <c r="Y58" s="145"/>
      <c r="Z58" s="145"/>
      <c r="AA58" s="145"/>
      <c r="AB58" s="145"/>
      <c r="AC58" s="145"/>
      <c r="AD58" s="153">
        <v>26</v>
      </c>
      <c r="AE58" s="153">
        <v>40</v>
      </c>
      <c r="AF58" s="140">
        <f>IF(AE62="","",IF(AE62&gt;=0,AE62))</f>
        <v>33</v>
      </c>
      <c r="AG58" s="140">
        <v>5</v>
      </c>
      <c r="AH58" s="143"/>
      <c r="AI58" s="145"/>
      <c r="AJ58" s="145"/>
      <c r="AK58" s="145"/>
      <c r="AL58" s="145"/>
      <c r="AM58" s="145"/>
      <c r="AN58" s="145"/>
      <c r="AO58" s="145"/>
      <c r="AP58" s="73"/>
      <c r="AQ58" s="87"/>
      <c r="BH58" s="73"/>
      <c r="BI58" s="73"/>
      <c r="BJ58" s="81"/>
      <c r="BK58" s="73"/>
      <c r="BL58" s="81"/>
      <c r="BM58" s="81"/>
      <c r="BN58" s="73"/>
      <c r="BQ58" s="72"/>
      <c r="BR58" s="72"/>
      <c r="BS58" s="72"/>
      <c r="BT58" s="72"/>
      <c r="BU58" s="72"/>
      <c r="BV58" s="72"/>
    </row>
    <row r="59" spans="2:74" ht="42" customHeight="1">
      <c r="B59" s="9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346">
        <f>IF(AD58=AD62," ",IF(AD58&gt;AD62,W58,W62))</f>
        <v>5</v>
      </c>
      <c r="AN59" s="347"/>
      <c r="AO59" s="348"/>
      <c r="AP59" s="96"/>
      <c r="AQ59" s="87"/>
      <c r="BH59" s="73"/>
      <c r="BI59" s="73"/>
      <c r="BJ59" s="81"/>
      <c r="BK59" s="73"/>
      <c r="BL59" s="81"/>
      <c r="BM59" s="81"/>
      <c r="BN59" s="73"/>
      <c r="BQ59" s="72"/>
      <c r="BR59" s="72"/>
      <c r="BS59" s="72"/>
      <c r="BT59" s="72"/>
      <c r="BU59" s="72"/>
      <c r="BV59" s="72"/>
    </row>
    <row r="60" spans="2:74" ht="42" customHeight="1">
      <c r="B60" s="9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73"/>
      <c r="AQ60" s="87"/>
      <c r="BH60" s="73"/>
      <c r="BI60" s="73"/>
      <c r="BJ60" s="81"/>
      <c r="BK60" s="73"/>
      <c r="BL60" s="81"/>
      <c r="BM60" s="81"/>
      <c r="BN60" s="73"/>
      <c r="BQ60" s="72"/>
      <c r="BR60" s="72"/>
      <c r="BS60" s="72"/>
      <c r="BT60" s="72"/>
      <c r="BU60" s="72"/>
      <c r="BV60" s="72"/>
    </row>
    <row r="61" spans="2:74" ht="42" customHeight="1" thickBot="1">
      <c r="B61" s="9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73"/>
      <c r="AQ61" s="87"/>
      <c r="BH61" s="73"/>
      <c r="BI61" s="73"/>
      <c r="BJ61" s="124"/>
      <c r="BK61" s="73"/>
      <c r="BL61" s="81"/>
      <c r="BM61" s="81"/>
      <c r="BN61" s="73"/>
      <c r="BQ61" s="72"/>
      <c r="BR61" s="72"/>
      <c r="BS61" s="72"/>
      <c r="BT61" s="72"/>
      <c r="BU61" s="72"/>
      <c r="BV61" s="72"/>
    </row>
    <row r="62" spans="2:74" ht="42" customHeight="1" thickBot="1">
      <c r="B62" s="9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51">
        <f>IF(AL23=" "," ",IF(AL23=AD22,AD25,AD22))</f>
        <v>7</v>
      </c>
      <c r="X62" s="128"/>
      <c r="Y62" s="145"/>
      <c r="Z62" s="145"/>
      <c r="AA62" s="145"/>
      <c r="AB62" s="145"/>
      <c r="AC62" s="145"/>
      <c r="AD62" s="153">
        <v>20</v>
      </c>
      <c r="AE62" s="153">
        <v>33</v>
      </c>
      <c r="AF62" s="140">
        <f>IF(AE58="","",IF(AE58&gt;=0,AE58))</f>
        <v>40</v>
      </c>
      <c r="AG62" s="140">
        <v>5</v>
      </c>
      <c r="AH62" s="143"/>
      <c r="AI62" s="145"/>
      <c r="AJ62" s="145"/>
      <c r="AK62" s="145"/>
      <c r="AL62" s="145"/>
      <c r="AM62" s="145"/>
      <c r="AN62" s="145"/>
      <c r="AO62" s="145"/>
      <c r="AP62" s="73"/>
      <c r="AQ62" s="87"/>
      <c r="BH62" s="73"/>
      <c r="BI62" s="73"/>
      <c r="BJ62" s="124"/>
      <c r="BK62" s="73"/>
      <c r="BL62" s="73"/>
      <c r="BM62" s="73"/>
      <c r="BN62" s="73"/>
      <c r="BQ62" s="72"/>
      <c r="BR62" s="72"/>
      <c r="BS62" s="72"/>
      <c r="BT62" s="72"/>
      <c r="BU62" s="72"/>
      <c r="BV62" s="72"/>
    </row>
    <row r="63" spans="2:74" ht="13.5" thickBot="1">
      <c r="B63" s="83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85"/>
      <c r="BQ63" s="72"/>
      <c r="BR63" s="72"/>
      <c r="BS63" s="72"/>
      <c r="BT63" s="72"/>
      <c r="BU63" s="72"/>
      <c r="BV63" s="72"/>
    </row>
    <row r="64" spans="2:74" ht="13.5" thickTop="1">
      <c r="BQ64" s="72"/>
      <c r="BR64" s="72"/>
      <c r="BS64" s="72"/>
      <c r="BT64" s="72"/>
      <c r="BU64" s="72"/>
      <c r="BV64" s="72"/>
    </row>
  </sheetData>
  <mergeCells count="66">
    <mergeCell ref="N58:O58"/>
    <mergeCell ref="AM59:AO59"/>
    <mergeCell ref="N55:O55"/>
    <mergeCell ref="N50:O50"/>
    <mergeCell ref="AM50:AO50"/>
    <mergeCell ref="N47:O47"/>
    <mergeCell ref="G44:J44"/>
    <mergeCell ref="N44:W44"/>
    <mergeCell ref="G39:M39"/>
    <mergeCell ref="N39:T39"/>
    <mergeCell ref="AB39:AB40"/>
    <mergeCell ref="AJ39:AJ40"/>
    <mergeCell ref="G40:M40"/>
    <mergeCell ref="N40:T40"/>
    <mergeCell ref="AJ34:AJ38"/>
    <mergeCell ref="G36:AC37"/>
    <mergeCell ref="N27:T27"/>
    <mergeCell ref="AB27:AB28"/>
    <mergeCell ref="G28:M28"/>
    <mergeCell ref="N28:T28"/>
    <mergeCell ref="AJ28:AJ32"/>
    <mergeCell ref="G30:M30"/>
    <mergeCell ref="N30:T30"/>
    <mergeCell ref="AB30:AB31"/>
    <mergeCell ref="G31:M31"/>
    <mergeCell ref="N31:T31"/>
    <mergeCell ref="G19:M19"/>
    <mergeCell ref="N19:T19"/>
    <mergeCell ref="AJ22:AJ26"/>
    <mergeCell ref="G24:M24"/>
    <mergeCell ref="N24:T24"/>
    <mergeCell ref="AB24:AB25"/>
    <mergeCell ref="G25:M25"/>
    <mergeCell ref="N25:T25"/>
    <mergeCell ref="G27:M27"/>
    <mergeCell ref="H8:K9"/>
    <mergeCell ref="L8:N9"/>
    <mergeCell ref="O8:Q9"/>
    <mergeCell ref="T8:BN9"/>
    <mergeCell ref="G11:M11"/>
    <mergeCell ref="N11:T11"/>
    <mergeCell ref="V11:Y11"/>
    <mergeCell ref="AD11:AG11"/>
    <mergeCell ref="AL11:AO11"/>
    <mergeCell ref="AT11:AW11"/>
    <mergeCell ref="BA11:BC11"/>
    <mergeCell ref="AJ16:AJ20"/>
    <mergeCell ref="G18:M18"/>
    <mergeCell ref="N18:T18"/>
    <mergeCell ref="AB18:AB19"/>
    <mergeCell ref="BM17:BS17"/>
    <mergeCell ref="G33:M33"/>
    <mergeCell ref="N33:T33"/>
    <mergeCell ref="AB33:AB34"/>
    <mergeCell ref="G15:M15"/>
    <mergeCell ref="N15:T15"/>
    <mergeCell ref="AB15:AB16"/>
    <mergeCell ref="G16:M16"/>
    <mergeCell ref="N16:T16"/>
    <mergeCell ref="G34:M34"/>
    <mergeCell ref="N34:T34"/>
    <mergeCell ref="G21:M21"/>
    <mergeCell ref="N21:T21"/>
    <mergeCell ref="AB21:AB22"/>
    <mergeCell ref="G22:M22"/>
    <mergeCell ref="N22:T22"/>
  </mergeCells>
  <phoneticPr fontId="31" type="noConversion"/>
  <pageMargins left="0" right="0" top="0" bottom="0" header="0" footer="0"/>
  <pageSetup paperSize="9" scale="22" orientation="landscape" horizont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0"/>
  <sheetViews>
    <sheetView topLeftCell="A17" zoomScale="80" zoomScaleNormal="80" workbookViewId="0">
      <selection activeCell="E30" sqref="E30:H30"/>
    </sheetView>
  </sheetViews>
  <sheetFormatPr defaultColWidth="22.5703125" defaultRowHeight="12.75"/>
  <cols>
    <col min="1" max="1" width="22.5703125" style="97" customWidth="1"/>
    <col min="2" max="2" width="9" style="97" customWidth="1"/>
    <col min="3" max="4" width="9.28515625" style="97" customWidth="1"/>
    <col min="5" max="8" width="22.5703125" customWidth="1"/>
    <col min="9" max="9" width="32.5703125" customWidth="1"/>
  </cols>
  <sheetData>
    <row r="6" spans="1:10">
      <c r="A6" s="159"/>
      <c r="B6" s="159"/>
      <c r="C6" s="159"/>
      <c r="D6" s="159"/>
      <c r="E6" s="30"/>
      <c r="F6" s="30"/>
      <c r="G6" s="30"/>
      <c r="H6" s="30"/>
      <c r="I6" s="30"/>
    </row>
    <row r="7" spans="1:10">
      <c r="A7" s="159"/>
      <c r="B7" s="159"/>
      <c r="C7" s="159"/>
      <c r="D7" s="159"/>
      <c r="E7" s="30"/>
      <c r="F7" s="30"/>
      <c r="G7" s="30"/>
      <c r="H7" s="30"/>
      <c r="I7" s="30"/>
    </row>
    <row r="8" spans="1:10">
      <c r="A8" s="159"/>
      <c r="B8" s="159"/>
      <c r="C8" s="159"/>
      <c r="D8" s="159"/>
      <c r="E8" s="30"/>
      <c r="F8" s="30"/>
      <c r="G8" s="30"/>
      <c r="H8" s="30"/>
      <c r="I8" s="30"/>
    </row>
    <row r="9" spans="1:10">
      <c r="A9" s="99"/>
      <c r="B9" s="99"/>
      <c r="C9" s="99"/>
      <c r="D9" s="99"/>
      <c r="E9" s="22"/>
      <c r="F9" s="22"/>
      <c r="G9" s="22"/>
      <c r="H9" s="22"/>
      <c r="I9" s="22"/>
      <c r="J9" s="21"/>
    </row>
    <row r="10" spans="1:10" s="21" customFormat="1" ht="13.5">
      <c r="A10" s="160"/>
      <c r="B10" s="160"/>
      <c r="C10" s="160"/>
      <c r="D10" s="160"/>
      <c r="E10" s="31"/>
      <c r="F10" s="31"/>
      <c r="G10" s="31"/>
      <c r="H10" s="31"/>
      <c r="I10" s="31"/>
      <c r="J10" s="22"/>
    </row>
    <row r="11" spans="1:10" ht="16.5" thickBot="1">
      <c r="A11" s="32"/>
      <c r="B11" s="32"/>
      <c r="C11" s="32"/>
      <c r="D11" s="32"/>
      <c r="E11" s="33"/>
      <c r="F11" s="33"/>
      <c r="G11" s="33"/>
      <c r="H11" s="33"/>
      <c r="I11" s="33"/>
      <c r="J11" s="22"/>
    </row>
    <row r="12" spans="1:10" ht="34.5" customHeight="1" thickBot="1">
      <c r="A12" s="175" t="s">
        <v>101</v>
      </c>
      <c r="B12" s="176"/>
      <c r="C12" s="176"/>
      <c r="D12" s="176"/>
      <c r="E12" s="177"/>
      <c r="F12" s="177"/>
      <c r="G12" s="177"/>
      <c r="H12" s="177"/>
      <c r="I12" s="178"/>
      <c r="J12" s="22"/>
    </row>
    <row r="13" spans="1:10" ht="35.25" customHeight="1" thickBot="1">
      <c r="A13" s="179" t="s">
        <v>104</v>
      </c>
      <c r="B13" s="180"/>
      <c r="C13" s="180"/>
      <c r="D13" s="180"/>
      <c r="E13" s="180"/>
      <c r="F13" s="180"/>
      <c r="G13" s="180"/>
      <c r="H13" s="180"/>
      <c r="I13" s="181"/>
      <c r="J13" s="22"/>
    </row>
    <row r="14" spans="1:10" s="21" customFormat="1" ht="57" customHeight="1" thickBot="1">
      <c r="A14" s="161" t="s">
        <v>0</v>
      </c>
      <c r="B14" s="211" t="s">
        <v>94</v>
      </c>
      <c r="C14" s="212"/>
      <c r="D14" s="212"/>
      <c r="E14" s="212"/>
      <c r="F14" s="212"/>
      <c r="G14" s="212"/>
      <c r="H14" s="212"/>
      <c r="I14" s="213"/>
      <c r="J14" s="22"/>
    </row>
    <row r="15" spans="1:10" s="21" customFormat="1" ht="26.25" customHeight="1" thickBot="1">
      <c r="A15" s="163"/>
      <c r="B15" s="197" t="s">
        <v>103</v>
      </c>
      <c r="C15" s="198"/>
      <c r="D15" s="199"/>
      <c r="E15" s="214" t="s">
        <v>108</v>
      </c>
      <c r="F15" s="215"/>
      <c r="G15" s="215"/>
      <c r="H15" s="215"/>
      <c r="I15" s="216"/>
      <c r="J15" s="22"/>
    </row>
    <row r="16" spans="1:10" s="21" customFormat="1" ht="36.75" customHeight="1" thickBot="1">
      <c r="A16" s="163"/>
      <c r="B16" s="200"/>
      <c r="C16" s="201"/>
      <c r="D16" s="202"/>
      <c r="E16" s="203" t="s">
        <v>107</v>
      </c>
      <c r="F16" s="204"/>
      <c r="G16" s="204"/>
      <c r="H16" s="204"/>
      <c r="I16" s="205"/>
      <c r="J16" s="22"/>
    </row>
    <row r="17" spans="1:10" ht="15.95" customHeight="1">
      <c r="A17" s="182" t="s">
        <v>2</v>
      </c>
      <c r="B17" s="208" t="s">
        <v>36</v>
      </c>
      <c r="C17" s="208" t="s">
        <v>42</v>
      </c>
      <c r="D17" s="208" t="s">
        <v>102</v>
      </c>
      <c r="E17" s="185" t="s">
        <v>24</v>
      </c>
      <c r="F17" s="186"/>
      <c r="G17" s="186"/>
      <c r="H17" s="187"/>
      <c r="I17" s="194" t="s">
        <v>25</v>
      </c>
      <c r="J17" s="21"/>
    </row>
    <row r="18" spans="1:10" ht="14.1" customHeight="1">
      <c r="A18" s="183"/>
      <c r="B18" s="209"/>
      <c r="C18" s="209"/>
      <c r="D18" s="209"/>
      <c r="E18" s="188"/>
      <c r="F18" s="189"/>
      <c r="G18" s="189"/>
      <c r="H18" s="190"/>
      <c r="I18" s="195"/>
      <c r="J18" s="21"/>
    </row>
    <row r="19" spans="1:10" ht="12.95" customHeight="1">
      <c r="A19" s="183"/>
      <c r="B19" s="209"/>
      <c r="C19" s="209"/>
      <c r="D19" s="209"/>
      <c r="E19" s="188"/>
      <c r="F19" s="189"/>
      <c r="G19" s="189"/>
      <c r="H19" s="190"/>
      <c r="I19" s="195"/>
      <c r="J19" s="21"/>
    </row>
    <row r="20" spans="1:10" ht="12.95" customHeight="1" thickBot="1">
      <c r="A20" s="184"/>
      <c r="B20" s="210"/>
      <c r="C20" s="210"/>
      <c r="D20" s="210"/>
      <c r="E20" s="191"/>
      <c r="F20" s="192"/>
      <c r="G20" s="192"/>
      <c r="H20" s="193"/>
      <c r="I20" s="196"/>
      <c r="J20" s="21"/>
    </row>
    <row r="21" spans="1:10" ht="33" customHeight="1" thickBot="1">
      <c r="A21" s="115">
        <v>60</v>
      </c>
      <c r="B21" s="23"/>
      <c r="C21" s="23"/>
      <c r="D21" s="23"/>
      <c r="E21" s="206" t="s">
        <v>123</v>
      </c>
      <c r="F21" s="207"/>
      <c r="G21" s="207"/>
      <c r="H21" s="207"/>
      <c r="I21" s="51" t="s">
        <v>122</v>
      </c>
      <c r="J21" s="21"/>
    </row>
    <row r="22" spans="1:10" ht="33" customHeight="1" thickBot="1">
      <c r="A22" s="162">
        <v>66</v>
      </c>
      <c r="B22" s="24"/>
      <c r="C22" s="24"/>
      <c r="D22" s="24"/>
      <c r="E22" s="217" t="s">
        <v>124</v>
      </c>
      <c r="F22" s="218"/>
      <c r="G22" s="218"/>
      <c r="H22" s="219"/>
      <c r="I22" s="51" t="s">
        <v>122</v>
      </c>
      <c r="J22" s="21"/>
    </row>
    <row r="23" spans="1:10" ht="33" customHeight="1" thickBot="1">
      <c r="A23" s="162">
        <v>66</v>
      </c>
      <c r="B23" s="24"/>
      <c r="C23" s="24"/>
      <c r="D23" s="24"/>
      <c r="E23" s="206" t="s">
        <v>125</v>
      </c>
      <c r="F23" s="207"/>
      <c r="G23" s="207"/>
      <c r="H23" s="207"/>
      <c r="I23" s="51" t="s">
        <v>122</v>
      </c>
      <c r="J23" s="21"/>
    </row>
    <row r="24" spans="1:10" ht="33" customHeight="1" thickBot="1">
      <c r="A24" s="162">
        <v>74</v>
      </c>
      <c r="B24" s="24"/>
      <c r="C24" s="24"/>
      <c r="D24" s="24"/>
      <c r="E24" s="206" t="s">
        <v>126</v>
      </c>
      <c r="F24" s="207"/>
      <c r="G24" s="207"/>
      <c r="H24" s="207"/>
      <c r="I24" s="51" t="s">
        <v>122</v>
      </c>
      <c r="J24" s="21"/>
    </row>
    <row r="25" spans="1:10" ht="33" customHeight="1" thickBot="1">
      <c r="A25" s="162">
        <v>66</v>
      </c>
      <c r="B25" s="24"/>
      <c r="C25" s="24"/>
      <c r="D25" s="24"/>
      <c r="E25" s="206" t="s">
        <v>127</v>
      </c>
      <c r="F25" s="207"/>
      <c r="G25" s="207"/>
      <c r="H25" s="207"/>
      <c r="I25" s="51" t="s">
        <v>122</v>
      </c>
      <c r="J25" s="21"/>
    </row>
    <row r="26" spans="1:10" ht="33" customHeight="1" thickBot="1">
      <c r="A26" s="162">
        <v>74</v>
      </c>
      <c r="B26" s="24"/>
      <c r="C26" s="24"/>
      <c r="D26" s="24"/>
      <c r="E26" s="206" t="s">
        <v>128</v>
      </c>
      <c r="F26" s="207"/>
      <c r="G26" s="207"/>
      <c r="H26" s="207"/>
      <c r="I26" s="51" t="s">
        <v>122</v>
      </c>
      <c r="J26" s="21"/>
    </row>
    <row r="27" spans="1:10" ht="33" customHeight="1" thickBot="1">
      <c r="A27" s="162">
        <v>84</v>
      </c>
      <c r="B27" s="24"/>
      <c r="C27" s="24"/>
      <c r="D27" s="24"/>
      <c r="E27" s="206" t="s">
        <v>129</v>
      </c>
      <c r="F27" s="207"/>
      <c r="G27" s="207"/>
      <c r="H27" s="207"/>
      <c r="I27" s="51" t="s">
        <v>122</v>
      </c>
      <c r="J27" s="21"/>
    </row>
    <row r="28" spans="1:10" ht="33" customHeight="1" thickBot="1">
      <c r="A28" s="162">
        <v>100</v>
      </c>
      <c r="B28" s="24"/>
      <c r="C28" s="24"/>
      <c r="D28" s="24"/>
      <c r="E28" s="206" t="s">
        <v>131</v>
      </c>
      <c r="F28" s="207"/>
      <c r="G28" s="207"/>
      <c r="H28" s="207"/>
      <c r="I28" s="51" t="s">
        <v>122</v>
      </c>
      <c r="J28" s="21"/>
    </row>
    <row r="29" spans="1:10" ht="33" customHeight="1" thickBot="1">
      <c r="A29" s="162" t="s">
        <v>130</v>
      </c>
      <c r="B29" s="24"/>
      <c r="C29" s="24"/>
      <c r="D29" s="24"/>
      <c r="E29" s="206" t="s">
        <v>132</v>
      </c>
      <c r="F29" s="207"/>
      <c r="G29" s="207"/>
      <c r="H29" s="207"/>
      <c r="I29" s="51" t="s">
        <v>122</v>
      </c>
      <c r="J29" s="21"/>
    </row>
    <row r="30" spans="1:10" ht="33" customHeight="1" thickBot="1">
      <c r="A30" s="115">
        <v>51</v>
      </c>
      <c r="B30" s="23"/>
      <c r="C30" s="23"/>
      <c r="D30" s="23"/>
      <c r="E30" s="206" t="s">
        <v>133</v>
      </c>
      <c r="F30" s="207"/>
      <c r="G30" s="207"/>
      <c r="H30" s="207"/>
      <c r="I30" s="51" t="s">
        <v>122</v>
      </c>
      <c r="J30" s="21"/>
    </row>
    <row r="31" spans="1:10" s="21" customFormat="1" ht="33" customHeight="1" thickBot="1">
      <c r="A31" s="115">
        <v>63</v>
      </c>
      <c r="B31" s="23"/>
      <c r="C31" s="23"/>
      <c r="D31" s="23"/>
      <c r="E31" s="206" t="s">
        <v>134</v>
      </c>
      <c r="F31" s="207"/>
      <c r="G31" s="207"/>
      <c r="H31" s="207"/>
      <c r="I31" s="51" t="s">
        <v>122</v>
      </c>
    </row>
    <row r="32" spans="1:10" s="22" customFormat="1" ht="33" customHeight="1" thickBot="1">
      <c r="A32" s="115"/>
      <c r="B32" s="103"/>
      <c r="C32" s="103"/>
      <c r="D32" s="103"/>
      <c r="E32" s="206"/>
      <c r="F32" s="207"/>
      <c r="G32" s="207"/>
      <c r="H32" s="207"/>
      <c r="I32" s="51"/>
    </row>
    <row r="33" spans="1:9" s="22" customFormat="1" ht="33" customHeight="1" thickBot="1">
      <c r="A33" s="115"/>
      <c r="B33" s="103"/>
      <c r="C33" s="103"/>
      <c r="D33" s="103"/>
      <c r="E33" s="206"/>
      <c r="F33" s="207"/>
      <c r="G33" s="207"/>
      <c r="H33" s="207"/>
      <c r="I33" s="51"/>
    </row>
    <row r="34" spans="1:9" s="22" customFormat="1" ht="33.75" customHeight="1" thickBot="1">
      <c r="A34" s="115"/>
      <c r="B34" s="103"/>
      <c r="C34" s="103"/>
      <c r="D34" s="103"/>
      <c r="E34" s="206"/>
      <c r="F34" s="207"/>
      <c r="G34" s="207"/>
      <c r="H34" s="207"/>
      <c r="I34" s="51"/>
    </row>
    <row r="35" spans="1:9" s="22" customFormat="1" ht="33.75" customHeight="1" thickBot="1">
      <c r="A35" s="115"/>
      <c r="B35" s="103"/>
      <c r="C35" s="103"/>
      <c r="D35" s="103"/>
      <c r="E35" s="206"/>
      <c r="F35" s="207"/>
      <c r="G35" s="207"/>
      <c r="H35" s="207"/>
      <c r="I35" s="51"/>
    </row>
    <row r="36" spans="1:9" s="22" customFormat="1" ht="33.75" customHeight="1" thickBot="1">
      <c r="A36" s="115"/>
      <c r="B36" s="103"/>
      <c r="C36" s="103"/>
      <c r="D36" s="103"/>
      <c r="E36" s="206"/>
      <c r="F36" s="207"/>
      <c r="G36" s="207"/>
      <c r="H36" s="207"/>
      <c r="I36" s="51"/>
    </row>
    <row r="37" spans="1:9" ht="33.75" customHeight="1" thickBot="1">
      <c r="A37" s="115"/>
      <c r="B37" s="103"/>
      <c r="C37" s="103"/>
      <c r="D37" s="103"/>
      <c r="E37" s="206"/>
      <c r="F37" s="207"/>
      <c r="G37" s="207"/>
      <c r="H37" s="207"/>
      <c r="I37" s="51"/>
    </row>
    <row r="38" spans="1:9" ht="33.75" customHeight="1" thickBot="1">
      <c r="A38" s="115"/>
      <c r="B38" s="103"/>
      <c r="C38" s="103"/>
      <c r="D38" s="103"/>
      <c r="E38" s="206"/>
      <c r="F38" s="207"/>
      <c r="G38" s="207"/>
      <c r="H38" s="207"/>
      <c r="I38" s="51"/>
    </row>
    <row r="39" spans="1:9" ht="33.75" customHeight="1" thickBot="1">
      <c r="A39" s="115"/>
      <c r="B39" s="103"/>
      <c r="C39" s="103"/>
      <c r="D39" s="103"/>
      <c r="E39" s="206"/>
      <c r="F39" s="207"/>
      <c r="G39" s="207"/>
      <c r="H39" s="207"/>
      <c r="I39" s="51"/>
    </row>
    <row r="40" spans="1:9" ht="33.75" customHeight="1" thickBot="1">
      <c r="A40" s="115"/>
      <c r="B40" s="103"/>
      <c r="C40" s="103"/>
      <c r="D40" s="103"/>
      <c r="E40" s="206"/>
      <c r="F40" s="207"/>
      <c r="G40" s="207"/>
      <c r="H40" s="207"/>
      <c r="I40" s="51"/>
    </row>
    <row r="41" spans="1:9" ht="33.75" customHeight="1" thickBot="1">
      <c r="A41" s="115"/>
      <c r="B41" s="103"/>
      <c r="C41" s="103"/>
      <c r="D41" s="103"/>
      <c r="E41" s="206"/>
      <c r="F41" s="207"/>
      <c r="G41" s="207"/>
      <c r="H41" s="207"/>
      <c r="I41" s="51"/>
    </row>
    <row r="42" spans="1:9" ht="33.75" customHeight="1" thickBot="1">
      <c r="A42" s="115"/>
      <c r="B42" s="103"/>
      <c r="C42" s="103"/>
      <c r="D42" s="103"/>
      <c r="E42" s="206"/>
      <c r="F42" s="207"/>
      <c r="G42" s="207"/>
      <c r="H42" s="207"/>
      <c r="I42" s="51"/>
    </row>
    <row r="43" spans="1:9" ht="33.75" customHeight="1" thickBot="1">
      <c r="A43" s="115"/>
      <c r="B43" s="103"/>
      <c r="C43" s="103"/>
      <c r="D43" s="103"/>
      <c r="E43" s="206"/>
      <c r="F43" s="207"/>
      <c r="G43" s="207"/>
      <c r="H43" s="207"/>
      <c r="I43" s="51"/>
    </row>
    <row r="44" spans="1:9" ht="33.75" customHeight="1" thickBot="1">
      <c r="A44" s="115"/>
      <c r="B44" s="103"/>
      <c r="C44" s="103"/>
      <c r="D44" s="103"/>
      <c r="E44" s="206"/>
      <c r="F44" s="207"/>
      <c r="G44" s="207"/>
      <c r="H44" s="207"/>
      <c r="I44" s="51"/>
    </row>
    <row r="45" spans="1:9" ht="33.75" customHeight="1" thickBot="1">
      <c r="A45" s="115"/>
      <c r="B45" s="103"/>
      <c r="C45" s="103"/>
      <c r="D45" s="103"/>
      <c r="E45" s="206"/>
      <c r="F45" s="207"/>
      <c r="G45" s="207"/>
      <c r="H45" s="207"/>
      <c r="I45" s="51"/>
    </row>
    <row r="46" spans="1:9" ht="33.75" customHeight="1" thickBot="1">
      <c r="A46" s="115"/>
      <c r="B46" s="103"/>
      <c r="C46" s="103"/>
      <c r="D46" s="103"/>
      <c r="E46" s="206"/>
      <c r="F46" s="207"/>
      <c r="G46" s="207"/>
      <c r="H46" s="207"/>
      <c r="I46" s="51"/>
    </row>
    <row r="47" spans="1:9" ht="33.75" customHeight="1" thickBot="1">
      <c r="A47" s="115"/>
      <c r="B47" s="103"/>
      <c r="C47" s="103"/>
      <c r="D47" s="103"/>
      <c r="E47" s="206"/>
      <c r="F47" s="207"/>
      <c r="G47" s="207"/>
      <c r="H47" s="207"/>
      <c r="I47" s="51"/>
    </row>
    <row r="48" spans="1:9" ht="33.75" customHeight="1" thickBot="1">
      <c r="A48" s="115"/>
      <c r="B48" s="103"/>
      <c r="C48" s="103"/>
      <c r="D48" s="103"/>
      <c r="E48" s="206"/>
      <c r="F48" s="207"/>
      <c r="G48" s="207"/>
      <c r="H48" s="207"/>
      <c r="I48" s="51"/>
    </row>
    <row r="49" spans="1:9" ht="33.75" customHeight="1" thickBot="1">
      <c r="A49" s="115"/>
      <c r="B49" s="103"/>
      <c r="C49" s="103"/>
      <c r="D49" s="103"/>
      <c r="E49" s="206"/>
      <c r="F49" s="207"/>
      <c r="G49" s="207"/>
      <c r="H49" s="207"/>
      <c r="I49" s="51"/>
    </row>
    <row r="50" spans="1:9" ht="27" thickBot="1">
      <c r="A50" s="115"/>
      <c r="B50" s="103"/>
      <c r="C50" s="103"/>
      <c r="D50" s="103"/>
      <c r="E50" s="206"/>
      <c r="F50" s="207"/>
      <c r="G50" s="207"/>
      <c r="H50" s="207"/>
      <c r="I50" s="51"/>
    </row>
  </sheetData>
  <mergeCells count="42">
    <mergeCell ref="E49:H49"/>
    <mergeCell ref="E50:H50"/>
    <mergeCell ref="E44:H44"/>
    <mergeCell ref="E45:H45"/>
    <mergeCell ref="E46:H46"/>
    <mergeCell ref="E47:H47"/>
    <mergeCell ref="E48:H48"/>
    <mergeCell ref="E39:H39"/>
    <mergeCell ref="E40:H40"/>
    <mergeCell ref="E41:H41"/>
    <mergeCell ref="E42:H42"/>
    <mergeCell ref="E43:H43"/>
    <mergeCell ref="E34:H34"/>
    <mergeCell ref="E35:H35"/>
    <mergeCell ref="E36:H36"/>
    <mergeCell ref="E37:H37"/>
    <mergeCell ref="E38:H38"/>
    <mergeCell ref="E23:H23"/>
    <mergeCell ref="E24:H24"/>
    <mergeCell ref="E25:H25"/>
    <mergeCell ref="E26:H26"/>
    <mergeCell ref="B17:B20"/>
    <mergeCell ref="C17:C20"/>
    <mergeCell ref="D17:D20"/>
    <mergeCell ref="E17:H20"/>
    <mergeCell ref="E21:H21"/>
    <mergeCell ref="E32:H32"/>
    <mergeCell ref="E33:H33"/>
    <mergeCell ref="A12:I12"/>
    <mergeCell ref="A13:I13"/>
    <mergeCell ref="B14:I14"/>
    <mergeCell ref="E16:I16"/>
    <mergeCell ref="A17:A20"/>
    <mergeCell ref="I17:I20"/>
    <mergeCell ref="B15:D16"/>
    <mergeCell ref="E15:I15"/>
    <mergeCell ref="E27:H27"/>
    <mergeCell ref="E28:H28"/>
    <mergeCell ref="E29:H29"/>
    <mergeCell ref="E30:H30"/>
    <mergeCell ref="E31:H31"/>
    <mergeCell ref="E22:H22"/>
  </mergeCells>
  <phoneticPr fontId="31" type="noConversion"/>
  <printOptions horizontalCentered="1"/>
  <pageMargins left="0" right="0" top="0" bottom="0" header="0" footer="0"/>
  <pageSetup paperSize="9" scale="59" orientation="portrait" horizont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0"/>
  <sheetViews>
    <sheetView topLeftCell="A20" zoomScale="80" zoomScaleNormal="80" workbookViewId="0">
      <selection activeCell="B21" sqref="B21:D31"/>
    </sheetView>
  </sheetViews>
  <sheetFormatPr defaultColWidth="22.5703125" defaultRowHeight="12.75"/>
  <cols>
    <col min="1" max="1" width="22.5703125" style="97" customWidth="1"/>
    <col min="2" max="2" width="9" style="97" customWidth="1"/>
    <col min="3" max="4" width="9.28515625" style="97" customWidth="1"/>
    <col min="5" max="8" width="22.5703125" customWidth="1"/>
    <col min="9" max="9" width="32.5703125" customWidth="1"/>
  </cols>
  <sheetData>
    <row r="6" spans="1:10">
      <c r="A6" s="159"/>
      <c r="B6" s="159"/>
      <c r="C6" s="159"/>
      <c r="D6" s="159"/>
      <c r="E6" s="30"/>
      <c r="F6" s="30"/>
      <c r="G6" s="30"/>
      <c r="H6" s="30"/>
      <c r="I6" s="30"/>
    </row>
    <row r="7" spans="1:10">
      <c r="A7" s="159"/>
      <c r="B7" s="159"/>
      <c r="C7" s="159"/>
      <c r="D7" s="159"/>
      <c r="E7" s="30"/>
      <c r="F7" s="30"/>
      <c r="G7" s="30"/>
      <c r="H7" s="30"/>
      <c r="I7" s="30"/>
    </row>
    <row r="8" spans="1:10">
      <c r="A8" s="159"/>
      <c r="B8" s="159"/>
      <c r="C8" s="159"/>
      <c r="D8" s="159"/>
      <c r="E8" s="30"/>
      <c r="F8" s="30"/>
      <c r="G8" s="30"/>
      <c r="H8" s="30"/>
      <c r="I8" s="30"/>
    </row>
    <row r="9" spans="1:10">
      <c r="A9" s="99"/>
      <c r="B9" s="99"/>
      <c r="C9" s="99"/>
      <c r="D9" s="99"/>
      <c r="E9" s="22"/>
      <c r="F9" s="22"/>
      <c r="G9" s="22"/>
      <c r="H9" s="22"/>
      <c r="I9" s="22"/>
      <c r="J9" s="21"/>
    </row>
    <row r="10" spans="1:10" s="21" customFormat="1" ht="13.5">
      <c r="A10" s="160"/>
      <c r="B10" s="160"/>
      <c r="C10" s="160"/>
      <c r="D10" s="160"/>
      <c r="E10" s="31"/>
      <c r="F10" s="31"/>
      <c r="G10" s="31"/>
      <c r="H10" s="31"/>
      <c r="I10" s="31"/>
      <c r="J10" s="22"/>
    </row>
    <row r="11" spans="1:10" ht="16.5" thickBot="1">
      <c r="A11" s="32"/>
      <c r="B11" s="32"/>
      <c r="C11" s="32"/>
      <c r="D11" s="32"/>
      <c r="E11" s="33"/>
      <c r="F11" s="33"/>
      <c r="G11" s="33"/>
      <c r="H11" s="33"/>
      <c r="I11" s="33"/>
      <c r="J11" s="22"/>
    </row>
    <row r="12" spans="1:10" ht="34.5" customHeight="1" thickBot="1">
      <c r="A12" s="175" t="s">
        <v>101</v>
      </c>
      <c r="B12" s="176"/>
      <c r="C12" s="176"/>
      <c r="D12" s="176"/>
      <c r="E12" s="177"/>
      <c r="F12" s="177"/>
      <c r="G12" s="177"/>
      <c r="H12" s="177"/>
      <c r="I12" s="178"/>
      <c r="J12" s="22"/>
    </row>
    <row r="13" spans="1:10" ht="35.25" customHeight="1" thickBot="1">
      <c r="A13" s="179" t="s">
        <v>104</v>
      </c>
      <c r="B13" s="180"/>
      <c r="C13" s="180"/>
      <c r="D13" s="180"/>
      <c r="E13" s="180"/>
      <c r="F13" s="180"/>
      <c r="G13" s="180"/>
      <c r="H13" s="180"/>
      <c r="I13" s="181"/>
      <c r="J13" s="22"/>
    </row>
    <row r="14" spans="1:10" s="21" customFormat="1" ht="57" customHeight="1" thickBot="1">
      <c r="A14" s="161" t="s">
        <v>0</v>
      </c>
      <c r="B14" s="211" t="s">
        <v>97</v>
      </c>
      <c r="C14" s="212"/>
      <c r="D14" s="212"/>
      <c r="E14" s="212"/>
      <c r="F14" s="212"/>
      <c r="G14" s="212"/>
      <c r="H14" s="212"/>
      <c r="I14" s="213"/>
      <c r="J14" s="22"/>
    </row>
    <row r="15" spans="1:10" s="21" customFormat="1" ht="26.25" customHeight="1" thickBot="1">
      <c r="A15" s="163"/>
      <c r="B15" s="197" t="s">
        <v>103</v>
      </c>
      <c r="C15" s="198"/>
      <c r="D15" s="199"/>
      <c r="E15" s="214" t="s">
        <v>108</v>
      </c>
      <c r="F15" s="215"/>
      <c r="G15" s="215"/>
      <c r="H15" s="215"/>
      <c r="I15" s="216"/>
      <c r="J15" s="22"/>
    </row>
    <row r="16" spans="1:10" s="21" customFormat="1" ht="36.75" customHeight="1" thickBot="1">
      <c r="A16" s="163"/>
      <c r="B16" s="200"/>
      <c r="C16" s="201"/>
      <c r="D16" s="202"/>
      <c r="E16" s="203" t="s">
        <v>107</v>
      </c>
      <c r="F16" s="204"/>
      <c r="G16" s="204"/>
      <c r="H16" s="204"/>
      <c r="I16" s="205"/>
      <c r="J16" s="22"/>
    </row>
    <row r="17" spans="1:10" ht="15.95" customHeight="1">
      <c r="A17" s="182" t="s">
        <v>2</v>
      </c>
      <c r="B17" s="208" t="s">
        <v>36</v>
      </c>
      <c r="C17" s="208" t="s">
        <v>42</v>
      </c>
      <c r="D17" s="208" t="s">
        <v>102</v>
      </c>
      <c r="E17" s="185" t="s">
        <v>24</v>
      </c>
      <c r="F17" s="186"/>
      <c r="G17" s="186"/>
      <c r="H17" s="187"/>
      <c r="I17" s="194" t="s">
        <v>25</v>
      </c>
      <c r="J17" s="21"/>
    </row>
    <row r="18" spans="1:10" ht="14.1" customHeight="1">
      <c r="A18" s="183"/>
      <c r="B18" s="209"/>
      <c r="C18" s="209"/>
      <c r="D18" s="209"/>
      <c r="E18" s="188"/>
      <c r="F18" s="189"/>
      <c r="G18" s="189"/>
      <c r="H18" s="190"/>
      <c r="I18" s="195"/>
      <c r="J18" s="21"/>
    </row>
    <row r="19" spans="1:10" ht="12.95" customHeight="1">
      <c r="A19" s="183"/>
      <c r="B19" s="209"/>
      <c r="C19" s="209"/>
      <c r="D19" s="209"/>
      <c r="E19" s="188"/>
      <c r="F19" s="189"/>
      <c r="G19" s="189"/>
      <c r="H19" s="190"/>
      <c r="I19" s="195"/>
      <c r="J19" s="21"/>
    </row>
    <row r="20" spans="1:10" ht="12.95" customHeight="1" thickBot="1">
      <c r="A20" s="184"/>
      <c r="B20" s="210"/>
      <c r="C20" s="210"/>
      <c r="D20" s="210"/>
      <c r="E20" s="191"/>
      <c r="F20" s="192"/>
      <c r="G20" s="192"/>
      <c r="H20" s="193"/>
      <c r="I20" s="196"/>
      <c r="J20" s="21"/>
    </row>
    <row r="21" spans="1:10" ht="33" customHeight="1" thickBot="1">
      <c r="A21" s="115">
        <v>55</v>
      </c>
      <c r="B21" s="23"/>
      <c r="C21" s="23"/>
      <c r="D21" s="23"/>
      <c r="E21" s="206" t="s">
        <v>175</v>
      </c>
      <c r="F21" s="207"/>
      <c r="G21" s="207"/>
      <c r="H21" s="207"/>
      <c r="I21" s="51" t="s">
        <v>174</v>
      </c>
      <c r="J21" s="21"/>
    </row>
    <row r="22" spans="1:10" ht="33" customHeight="1" thickBot="1">
      <c r="A22" s="162">
        <v>60</v>
      </c>
      <c r="B22" s="24"/>
      <c r="C22" s="24"/>
      <c r="D22" s="24"/>
      <c r="E22" s="206" t="s">
        <v>176</v>
      </c>
      <c r="F22" s="207"/>
      <c r="G22" s="207"/>
      <c r="H22" s="207"/>
      <c r="I22" s="51" t="s">
        <v>174</v>
      </c>
      <c r="J22" s="21"/>
    </row>
    <row r="23" spans="1:10" ht="33" customHeight="1" thickBot="1">
      <c r="A23" s="162">
        <v>66</v>
      </c>
      <c r="B23" s="24"/>
      <c r="C23" s="24"/>
      <c r="D23" s="24"/>
      <c r="E23" s="206" t="s">
        <v>177</v>
      </c>
      <c r="F23" s="207"/>
      <c r="G23" s="207"/>
      <c r="H23" s="207"/>
      <c r="I23" s="51" t="s">
        <v>174</v>
      </c>
      <c r="J23" s="21"/>
    </row>
    <row r="24" spans="1:10" ht="33" customHeight="1" thickBot="1">
      <c r="A24" s="162">
        <v>66</v>
      </c>
      <c r="B24" s="24"/>
      <c r="C24" s="24"/>
      <c r="D24" s="24"/>
      <c r="E24" s="206" t="s">
        <v>178</v>
      </c>
      <c r="F24" s="207"/>
      <c r="G24" s="207"/>
      <c r="H24" s="207"/>
      <c r="I24" s="51" t="s">
        <v>174</v>
      </c>
      <c r="J24" s="21"/>
    </row>
    <row r="25" spans="1:10" ht="33" customHeight="1" thickBot="1">
      <c r="A25" s="162">
        <v>74</v>
      </c>
      <c r="B25" s="24"/>
      <c r="C25" s="24"/>
      <c r="D25" s="24"/>
      <c r="E25" s="206" t="s">
        <v>179</v>
      </c>
      <c r="F25" s="207"/>
      <c r="G25" s="207"/>
      <c r="H25" s="207"/>
      <c r="I25" s="51" t="s">
        <v>174</v>
      </c>
      <c r="J25" s="21"/>
    </row>
    <row r="26" spans="1:10" ht="33" customHeight="1" thickBot="1">
      <c r="A26" s="162">
        <v>74</v>
      </c>
      <c r="B26" s="24"/>
      <c r="C26" s="24"/>
      <c r="D26" s="24"/>
      <c r="E26" s="206" t="s">
        <v>180</v>
      </c>
      <c r="F26" s="207"/>
      <c r="G26" s="207"/>
      <c r="H26" s="207"/>
      <c r="I26" s="51" t="s">
        <v>174</v>
      </c>
      <c r="J26" s="21"/>
    </row>
    <row r="27" spans="1:10" ht="33" customHeight="1" thickBot="1">
      <c r="A27" s="162">
        <v>74</v>
      </c>
      <c r="B27" s="24"/>
      <c r="C27" s="24"/>
      <c r="D27" s="24"/>
      <c r="E27" s="206" t="s">
        <v>181</v>
      </c>
      <c r="F27" s="207"/>
      <c r="G27" s="207"/>
      <c r="H27" s="207"/>
      <c r="I27" s="51" t="s">
        <v>174</v>
      </c>
      <c r="J27" s="21"/>
    </row>
    <row r="28" spans="1:10" ht="33" customHeight="1" thickBot="1">
      <c r="A28" s="162">
        <v>84</v>
      </c>
      <c r="B28" s="24"/>
      <c r="C28" s="24"/>
      <c r="D28" s="24"/>
      <c r="E28" s="206" t="s">
        <v>182</v>
      </c>
      <c r="F28" s="207"/>
      <c r="G28" s="207"/>
      <c r="H28" s="207"/>
      <c r="I28" s="51" t="s">
        <v>174</v>
      </c>
      <c r="J28" s="21"/>
    </row>
    <row r="29" spans="1:10" ht="33" customHeight="1" thickBot="1">
      <c r="A29" s="162">
        <v>100</v>
      </c>
      <c r="B29" s="24"/>
      <c r="C29" s="24"/>
      <c r="D29" s="24"/>
      <c r="E29" s="206" t="s">
        <v>183</v>
      </c>
      <c r="F29" s="207"/>
      <c r="G29" s="207"/>
      <c r="H29" s="207"/>
      <c r="I29" s="51" t="s">
        <v>174</v>
      </c>
      <c r="J29" s="21"/>
    </row>
    <row r="30" spans="1:10" ht="33" customHeight="1" thickBot="1">
      <c r="A30" s="115">
        <v>51</v>
      </c>
      <c r="B30" s="23"/>
      <c r="C30" s="23"/>
      <c r="D30" s="23"/>
      <c r="E30" s="206" t="s">
        <v>184</v>
      </c>
      <c r="F30" s="207"/>
      <c r="G30" s="207"/>
      <c r="H30" s="207"/>
      <c r="I30" s="51" t="s">
        <v>174</v>
      </c>
      <c r="J30" s="21"/>
    </row>
    <row r="31" spans="1:10" s="21" customFormat="1" ht="33" customHeight="1" thickBot="1">
      <c r="A31" s="115">
        <v>63</v>
      </c>
      <c r="B31" s="23"/>
      <c r="C31" s="23"/>
      <c r="D31" s="23"/>
      <c r="E31" s="206" t="s">
        <v>185</v>
      </c>
      <c r="F31" s="207"/>
      <c r="G31" s="207"/>
      <c r="H31" s="207"/>
      <c r="I31" s="51" t="s">
        <v>174</v>
      </c>
    </row>
    <row r="32" spans="1:10" s="22" customFormat="1" ht="33" customHeight="1" thickBot="1">
      <c r="A32" s="115"/>
      <c r="B32" s="103"/>
      <c r="C32" s="103"/>
      <c r="D32" s="103"/>
      <c r="E32" s="206"/>
      <c r="F32" s="207"/>
      <c r="G32" s="207"/>
      <c r="H32" s="207"/>
      <c r="I32" s="51"/>
    </row>
    <row r="33" spans="1:9" s="22" customFormat="1" ht="33" customHeight="1" thickBot="1">
      <c r="A33" s="115"/>
      <c r="B33" s="103"/>
      <c r="C33" s="103"/>
      <c r="D33" s="103"/>
      <c r="E33" s="206"/>
      <c r="F33" s="207"/>
      <c r="G33" s="207"/>
      <c r="H33" s="207"/>
      <c r="I33" s="51"/>
    </row>
    <row r="34" spans="1:9" s="22" customFormat="1" ht="33.75" customHeight="1" thickBot="1">
      <c r="A34" s="115"/>
      <c r="B34" s="103"/>
      <c r="C34" s="103"/>
      <c r="D34" s="103"/>
      <c r="E34" s="206"/>
      <c r="F34" s="207"/>
      <c r="G34" s="207"/>
      <c r="H34" s="207"/>
      <c r="I34" s="51"/>
    </row>
    <row r="35" spans="1:9" s="22" customFormat="1" ht="33.75" customHeight="1" thickBot="1">
      <c r="A35" s="115"/>
      <c r="B35" s="103"/>
      <c r="C35" s="103"/>
      <c r="D35" s="103"/>
      <c r="E35" s="206"/>
      <c r="F35" s="207"/>
      <c r="G35" s="207"/>
      <c r="H35" s="207"/>
      <c r="I35" s="51"/>
    </row>
    <row r="36" spans="1:9" s="22" customFormat="1" ht="33.75" customHeight="1" thickBot="1">
      <c r="A36" s="115"/>
      <c r="B36" s="103"/>
      <c r="C36" s="103"/>
      <c r="D36" s="103"/>
      <c r="E36" s="206"/>
      <c r="F36" s="207"/>
      <c r="G36" s="207"/>
      <c r="H36" s="207"/>
      <c r="I36" s="51"/>
    </row>
    <row r="37" spans="1:9" ht="33.75" customHeight="1" thickBot="1">
      <c r="A37" s="115"/>
      <c r="B37" s="103"/>
      <c r="C37" s="103"/>
      <c r="D37" s="103"/>
      <c r="E37" s="206"/>
      <c r="F37" s="207"/>
      <c r="G37" s="207"/>
      <c r="H37" s="207"/>
      <c r="I37" s="51"/>
    </row>
    <row r="38" spans="1:9" ht="33.75" customHeight="1" thickBot="1">
      <c r="A38" s="115"/>
      <c r="B38" s="103"/>
      <c r="C38" s="103"/>
      <c r="D38" s="103"/>
      <c r="E38" s="206"/>
      <c r="F38" s="207"/>
      <c r="G38" s="207"/>
      <c r="H38" s="207"/>
      <c r="I38" s="51"/>
    </row>
    <row r="39" spans="1:9" ht="33.75" customHeight="1" thickBot="1">
      <c r="A39" s="115"/>
      <c r="B39" s="103"/>
      <c r="C39" s="103"/>
      <c r="D39" s="103"/>
      <c r="E39" s="206"/>
      <c r="F39" s="207"/>
      <c r="G39" s="207"/>
      <c r="H39" s="207"/>
      <c r="I39" s="51"/>
    </row>
    <row r="40" spans="1:9" ht="33.75" customHeight="1" thickBot="1">
      <c r="A40" s="115"/>
      <c r="B40" s="103"/>
      <c r="C40" s="103"/>
      <c r="D40" s="103"/>
      <c r="E40" s="206"/>
      <c r="F40" s="207"/>
      <c r="G40" s="207"/>
      <c r="H40" s="207"/>
      <c r="I40" s="51"/>
    </row>
    <row r="41" spans="1:9" ht="33.75" customHeight="1" thickBot="1">
      <c r="A41" s="115"/>
      <c r="B41" s="103"/>
      <c r="C41" s="103"/>
      <c r="D41" s="103"/>
      <c r="E41" s="206"/>
      <c r="F41" s="207"/>
      <c r="G41" s="207"/>
      <c r="H41" s="207"/>
      <c r="I41" s="51"/>
    </row>
    <row r="42" spans="1:9" ht="33.75" customHeight="1" thickBot="1">
      <c r="A42" s="115"/>
      <c r="B42" s="103"/>
      <c r="C42" s="103"/>
      <c r="D42" s="103"/>
      <c r="E42" s="206"/>
      <c r="F42" s="207"/>
      <c r="G42" s="207"/>
      <c r="H42" s="207"/>
      <c r="I42" s="51"/>
    </row>
    <row r="43" spans="1:9" ht="33.75" customHeight="1" thickBot="1">
      <c r="A43" s="115"/>
      <c r="B43" s="103"/>
      <c r="C43" s="103"/>
      <c r="D43" s="103"/>
      <c r="E43" s="206"/>
      <c r="F43" s="207"/>
      <c r="G43" s="207"/>
      <c r="H43" s="207"/>
      <c r="I43" s="51"/>
    </row>
    <row r="44" spans="1:9" ht="33.75" customHeight="1" thickBot="1">
      <c r="A44" s="115"/>
      <c r="B44" s="103"/>
      <c r="C44" s="103"/>
      <c r="D44" s="103"/>
      <c r="E44" s="206"/>
      <c r="F44" s="207"/>
      <c r="G44" s="207"/>
      <c r="H44" s="207"/>
      <c r="I44" s="51"/>
    </row>
    <row r="45" spans="1:9" ht="33.75" customHeight="1" thickBot="1">
      <c r="A45" s="115"/>
      <c r="B45" s="103"/>
      <c r="C45" s="103"/>
      <c r="D45" s="103"/>
      <c r="E45" s="206"/>
      <c r="F45" s="207"/>
      <c r="G45" s="207"/>
      <c r="H45" s="207"/>
      <c r="I45" s="51"/>
    </row>
    <row r="46" spans="1:9" ht="33.75" customHeight="1" thickBot="1">
      <c r="A46" s="115"/>
      <c r="B46" s="103"/>
      <c r="C46" s="103"/>
      <c r="D46" s="103"/>
      <c r="E46" s="206"/>
      <c r="F46" s="207"/>
      <c r="G46" s="207"/>
      <c r="H46" s="207"/>
      <c r="I46" s="51"/>
    </row>
    <row r="47" spans="1:9" ht="33.75" customHeight="1" thickBot="1">
      <c r="A47" s="115"/>
      <c r="B47" s="103"/>
      <c r="C47" s="103"/>
      <c r="D47" s="103"/>
      <c r="E47" s="206"/>
      <c r="F47" s="207"/>
      <c r="G47" s="207"/>
      <c r="H47" s="207"/>
      <c r="I47" s="51"/>
    </row>
    <row r="48" spans="1:9" ht="33.75" customHeight="1" thickBot="1">
      <c r="A48" s="115"/>
      <c r="B48" s="103"/>
      <c r="C48" s="103"/>
      <c r="D48" s="103"/>
      <c r="E48" s="206"/>
      <c r="F48" s="207"/>
      <c r="G48" s="207"/>
      <c r="H48" s="207"/>
      <c r="I48" s="51"/>
    </row>
    <row r="49" spans="1:9" ht="33.75" customHeight="1" thickBot="1">
      <c r="A49" s="115"/>
      <c r="B49" s="103"/>
      <c r="C49" s="103"/>
      <c r="D49" s="103"/>
      <c r="E49" s="206"/>
      <c r="F49" s="207"/>
      <c r="G49" s="207"/>
      <c r="H49" s="207"/>
      <c r="I49" s="51"/>
    </row>
    <row r="50" spans="1:9" ht="27" thickBot="1">
      <c r="A50" s="115"/>
      <c r="B50" s="103"/>
      <c r="C50" s="103"/>
      <c r="D50" s="103"/>
      <c r="E50" s="206"/>
      <c r="F50" s="207"/>
      <c r="G50" s="207"/>
      <c r="H50" s="207"/>
      <c r="I50" s="51"/>
    </row>
  </sheetData>
  <mergeCells count="42">
    <mergeCell ref="E49:H49"/>
    <mergeCell ref="E50:H50"/>
    <mergeCell ref="E44:H44"/>
    <mergeCell ref="E45:H45"/>
    <mergeCell ref="E46:H46"/>
    <mergeCell ref="E47:H47"/>
    <mergeCell ref="E48:H48"/>
    <mergeCell ref="E39:H39"/>
    <mergeCell ref="E40:H40"/>
    <mergeCell ref="E41:H41"/>
    <mergeCell ref="E42:H42"/>
    <mergeCell ref="E43:H43"/>
    <mergeCell ref="E34:H34"/>
    <mergeCell ref="E35:H35"/>
    <mergeCell ref="E36:H36"/>
    <mergeCell ref="E37:H37"/>
    <mergeCell ref="E38:H38"/>
    <mergeCell ref="E23:H23"/>
    <mergeCell ref="E24:H24"/>
    <mergeCell ref="E25:H25"/>
    <mergeCell ref="E26:H26"/>
    <mergeCell ref="B17:B20"/>
    <mergeCell ref="C17:C20"/>
    <mergeCell ref="D17:D20"/>
    <mergeCell ref="E17:H20"/>
    <mergeCell ref="E21:H21"/>
    <mergeCell ref="E32:H32"/>
    <mergeCell ref="E33:H33"/>
    <mergeCell ref="A12:I12"/>
    <mergeCell ref="A13:I13"/>
    <mergeCell ref="B14:I14"/>
    <mergeCell ref="E16:I16"/>
    <mergeCell ref="A17:A20"/>
    <mergeCell ref="I17:I20"/>
    <mergeCell ref="B15:D16"/>
    <mergeCell ref="E15:I15"/>
    <mergeCell ref="E27:H27"/>
    <mergeCell ref="E28:H28"/>
    <mergeCell ref="E29:H29"/>
    <mergeCell ref="E30:H30"/>
    <mergeCell ref="E31:H31"/>
    <mergeCell ref="E22:H22"/>
  </mergeCells>
  <phoneticPr fontId="31" type="noConversion"/>
  <printOptions horizontalCentered="1"/>
  <pageMargins left="0" right="0" top="0" bottom="0" header="0" footer="0"/>
  <pageSetup paperSize="9" scale="70" orientation="portrait" horizontalDpi="4294967295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0"/>
  <sheetViews>
    <sheetView topLeftCell="A18" zoomScale="80" zoomScaleNormal="80" workbookViewId="0">
      <selection activeCell="B21" sqref="B21:D30"/>
    </sheetView>
  </sheetViews>
  <sheetFormatPr defaultColWidth="22.5703125" defaultRowHeight="12.75"/>
  <cols>
    <col min="1" max="1" width="22.5703125" style="97" customWidth="1"/>
    <col min="2" max="2" width="9" style="97" customWidth="1"/>
    <col min="3" max="4" width="9.28515625" style="97" customWidth="1"/>
    <col min="5" max="8" width="22.5703125" customWidth="1"/>
    <col min="9" max="9" width="32.5703125" customWidth="1"/>
  </cols>
  <sheetData>
    <row r="6" spans="1:10">
      <c r="A6" s="159"/>
      <c r="B6" s="159"/>
      <c r="C6" s="159"/>
      <c r="D6" s="159"/>
      <c r="E6" s="30"/>
      <c r="F6" s="30"/>
      <c r="G6" s="30"/>
      <c r="H6" s="30"/>
      <c r="I6" s="30"/>
    </row>
    <row r="7" spans="1:10">
      <c r="A7" s="159"/>
      <c r="B7" s="159"/>
      <c r="C7" s="159"/>
      <c r="D7" s="159"/>
      <c r="E7" s="30"/>
      <c r="F7" s="30"/>
      <c r="G7" s="30"/>
      <c r="H7" s="30"/>
      <c r="I7" s="30"/>
    </row>
    <row r="8" spans="1:10">
      <c r="A8" s="159"/>
      <c r="B8" s="159"/>
      <c r="C8" s="159"/>
      <c r="D8" s="159"/>
      <c r="E8" s="30"/>
      <c r="F8" s="30"/>
      <c r="G8" s="30"/>
      <c r="H8" s="30"/>
      <c r="I8" s="30"/>
    </row>
    <row r="9" spans="1:10">
      <c r="A9" s="99"/>
      <c r="B9" s="99"/>
      <c r="C9" s="99"/>
      <c r="D9" s="99"/>
      <c r="E9" s="22"/>
      <c r="F9" s="22"/>
      <c r="G9" s="22"/>
      <c r="H9" s="22"/>
      <c r="I9" s="22"/>
      <c r="J9" s="21"/>
    </row>
    <row r="10" spans="1:10" s="21" customFormat="1" ht="13.5">
      <c r="A10" s="160"/>
      <c r="B10" s="160"/>
      <c r="C10" s="160"/>
      <c r="D10" s="160"/>
      <c r="E10" s="31"/>
      <c r="F10" s="31"/>
      <c r="G10" s="31"/>
      <c r="H10" s="31"/>
      <c r="I10" s="31"/>
      <c r="J10" s="22"/>
    </row>
    <row r="11" spans="1:10" ht="16.5" thickBot="1">
      <c r="A11" s="32"/>
      <c r="B11" s="32"/>
      <c r="C11" s="32"/>
      <c r="D11" s="32"/>
      <c r="E11" s="33"/>
      <c r="F11" s="33"/>
      <c r="G11" s="33"/>
      <c r="H11" s="33"/>
      <c r="I11" s="33"/>
      <c r="J11" s="22"/>
    </row>
    <row r="12" spans="1:10" ht="34.5" customHeight="1" thickBot="1">
      <c r="A12" s="175" t="s">
        <v>101</v>
      </c>
      <c r="B12" s="176"/>
      <c r="C12" s="176"/>
      <c r="D12" s="176"/>
      <c r="E12" s="177"/>
      <c r="F12" s="177"/>
      <c r="G12" s="177"/>
      <c r="H12" s="177"/>
      <c r="I12" s="178"/>
      <c r="J12" s="22"/>
    </row>
    <row r="13" spans="1:10" ht="35.25" customHeight="1" thickBot="1">
      <c r="A13" s="179" t="s">
        <v>104</v>
      </c>
      <c r="B13" s="180"/>
      <c r="C13" s="180"/>
      <c r="D13" s="180"/>
      <c r="E13" s="180"/>
      <c r="F13" s="180"/>
      <c r="G13" s="180"/>
      <c r="H13" s="180"/>
      <c r="I13" s="181"/>
      <c r="J13" s="22"/>
    </row>
    <row r="14" spans="1:10" s="21" customFormat="1" ht="57" customHeight="1" thickBot="1">
      <c r="A14" s="161" t="s">
        <v>0</v>
      </c>
      <c r="B14" s="211" t="s">
        <v>98</v>
      </c>
      <c r="C14" s="212"/>
      <c r="D14" s="212"/>
      <c r="E14" s="212"/>
      <c r="F14" s="212"/>
      <c r="G14" s="212"/>
      <c r="H14" s="212"/>
      <c r="I14" s="213"/>
      <c r="J14" s="22"/>
    </row>
    <row r="15" spans="1:10" s="21" customFormat="1" ht="26.25" customHeight="1" thickBot="1">
      <c r="A15" s="163"/>
      <c r="B15" s="197" t="s">
        <v>103</v>
      </c>
      <c r="C15" s="198"/>
      <c r="D15" s="199"/>
      <c r="E15" s="214" t="s">
        <v>108</v>
      </c>
      <c r="F15" s="215"/>
      <c r="G15" s="215"/>
      <c r="H15" s="215"/>
      <c r="I15" s="216"/>
      <c r="J15" s="22"/>
    </row>
    <row r="16" spans="1:10" s="21" customFormat="1" ht="36.75" customHeight="1" thickBot="1">
      <c r="A16" s="163"/>
      <c r="B16" s="200"/>
      <c r="C16" s="201"/>
      <c r="D16" s="202"/>
      <c r="E16" s="203" t="s">
        <v>107</v>
      </c>
      <c r="F16" s="204"/>
      <c r="G16" s="204"/>
      <c r="H16" s="204"/>
      <c r="I16" s="205"/>
      <c r="J16" s="22"/>
    </row>
    <row r="17" spans="1:10" ht="15.95" customHeight="1">
      <c r="A17" s="182" t="s">
        <v>2</v>
      </c>
      <c r="B17" s="208" t="s">
        <v>36</v>
      </c>
      <c r="C17" s="208" t="s">
        <v>42</v>
      </c>
      <c r="D17" s="208" t="s">
        <v>102</v>
      </c>
      <c r="E17" s="185" t="s">
        <v>24</v>
      </c>
      <c r="F17" s="186"/>
      <c r="G17" s="186"/>
      <c r="H17" s="187"/>
      <c r="I17" s="194" t="s">
        <v>25</v>
      </c>
      <c r="J17" s="21"/>
    </row>
    <row r="18" spans="1:10" ht="14.1" customHeight="1">
      <c r="A18" s="183"/>
      <c r="B18" s="209"/>
      <c r="C18" s="209"/>
      <c r="D18" s="209"/>
      <c r="E18" s="188"/>
      <c r="F18" s="189"/>
      <c r="G18" s="189"/>
      <c r="H18" s="190"/>
      <c r="I18" s="195"/>
      <c r="J18" s="21"/>
    </row>
    <row r="19" spans="1:10" ht="12.95" customHeight="1">
      <c r="A19" s="183"/>
      <c r="B19" s="209"/>
      <c r="C19" s="209"/>
      <c r="D19" s="209"/>
      <c r="E19" s="188"/>
      <c r="F19" s="189"/>
      <c r="G19" s="189"/>
      <c r="H19" s="190"/>
      <c r="I19" s="195"/>
      <c r="J19" s="21"/>
    </row>
    <row r="20" spans="1:10" ht="12.95" customHeight="1" thickBot="1">
      <c r="A20" s="184"/>
      <c r="B20" s="210"/>
      <c r="C20" s="210"/>
      <c r="D20" s="210"/>
      <c r="E20" s="191"/>
      <c r="F20" s="192"/>
      <c r="G20" s="192"/>
      <c r="H20" s="193"/>
      <c r="I20" s="196"/>
      <c r="J20" s="21"/>
    </row>
    <row r="21" spans="1:10" ht="33" customHeight="1" thickBot="1">
      <c r="A21" s="115">
        <v>55</v>
      </c>
      <c r="B21" s="23"/>
      <c r="C21" s="23"/>
      <c r="D21" s="23"/>
      <c r="E21" s="206" t="s">
        <v>166</v>
      </c>
      <c r="F21" s="207"/>
      <c r="G21" s="207"/>
      <c r="H21" s="207"/>
      <c r="I21" s="51" t="s">
        <v>165</v>
      </c>
      <c r="J21" s="21"/>
    </row>
    <row r="22" spans="1:10" ht="33" customHeight="1" thickBot="1">
      <c r="A22" s="162">
        <v>60</v>
      </c>
      <c r="B22" s="24"/>
      <c r="C22" s="24"/>
      <c r="D22" s="24"/>
      <c r="E22" s="206" t="s">
        <v>206</v>
      </c>
      <c r="F22" s="207"/>
      <c r="G22" s="207"/>
      <c r="H22" s="207"/>
      <c r="I22" s="51" t="s">
        <v>165</v>
      </c>
      <c r="J22" s="21"/>
    </row>
    <row r="23" spans="1:10" ht="33" customHeight="1" thickBot="1">
      <c r="A23" s="162">
        <v>66</v>
      </c>
      <c r="B23" s="24"/>
      <c r="C23" s="24"/>
      <c r="D23" s="24"/>
      <c r="E23" s="206" t="s">
        <v>167</v>
      </c>
      <c r="F23" s="207"/>
      <c r="G23" s="207"/>
      <c r="H23" s="207"/>
      <c r="I23" s="51" t="s">
        <v>165</v>
      </c>
      <c r="J23" s="21"/>
    </row>
    <row r="24" spans="1:10" ht="33" customHeight="1" thickBot="1">
      <c r="A24" s="162">
        <v>66</v>
      </c>
      <c r="B24" s="24"/>
      <c r="C24" s="24"/>
      <c r="D24" s="24"/>
      <c r="E24" s="206" t="s">
        <v>168</v>
      </c>
      <c r="F24" s="207"/>
      <c r="G24" s="207"/>
      <c r="H24" s="207"/>
      <c r="I24" s="51" t="s">
        <v>165</v>
      </c>
      <c r="J24" s="21"/>
    </row>
    <row r="25" spans="1:10" ht="33" customHeight="1" thickBot="1">
      <c r="A25" s="162">
        <v>74</v>
      </c>
      <c r="B25" s="24"/>
      <c r="C25" s="24"/>
      <c r="D25" s="24"/>
      <c r="E25" s="206" t="s">
        <v>169</v>
      </c>
      <c r="F25" s="207"/>
      <c r="G25" s="207"/>
      <c r="H25" s="207"/>
      <c r="I25" s="51" t="s">
        <v>165</v>
      </c>
      <c r="J25" s="21"/>
    </row>
    <row r="26" spans="1:10" ht="33" customHeight="1" thickBot="1">
      <c r="A26" s="162">
        <v>74</v>
      </c>
      <c r="B26" s="24"/>
      <c r="C26" s="24"/>
      <c r="D26" s="24"/>
      <c r="E26" s="206" t="s">
        <v>170</v>
      </c>
      <c r="F26" s="207"/>
      <c r="G26" s="207"/>
      <c r="H26" s="207"/>
      <c r="I26" s="51" t="s">
        <v>165</v>
      </c>
      <c r="J26" s="21"/>
    </row>
    <row r="27" spans="1:10" ht="33" customHeight="1" thickBot="1">
      <c r="A27" s="162">
        <v>84</v>
      </c>
      <c r="B27" s="24"/>
      <c r="C27" s="24"/>
      <c r="D27" s="24"/>
      <c r="E27" s="206" t="s">
        <v>171</v>
      </c>
      <c r="F27" s="207"/>
      <c r="G27" s="207"/>
      <c r="H27" s="207"/>
      <c r="I27" s="51" t="s">
        <v>165</v>
      </c>
      <c r="J27" s="21"/>
    </row>
    <row r="28" spans="1:10" ht="33" customHeight="1" thickBot="1">
      <c r="A28" s="162">
        <v>100</v>
      </c>
      <c r="B28" s="24"/>
      <c r="C28" s="24"/>
      <c r="D28" s="24"/>
      <c r="E28" s="206" t="s">
        <v>172</v>
      </c>
      <c r="F28" s="207"/>
      <c r="G28" s="207"/>
      <c r="H28" s="207"/>
      <c r="I28" s="51" t="s">
        <v>165</v>
      </c>
      <c r="J28" s="21"/>
    </row>
    <row r="29" spans="1:10" ht="33" customHeight="1" thickBot="1">
      <c r="A29" s="162">
        <v>51</v>
      </c>
      <c r="B29" s="24"/>
      <c r="C29" s="24"/>
      <c r="D29" s="24"/>
      <c r="E29" s="206" t="s">
        <v>207</v>
      </c>
      <c r="F29" s="207"/>
      <c r="G29" s="207"/>
      <c r="H29" s="207"/>
      <c r="I29" s="51" t="s">
        <v>165</v>
      </c>
      <c r="J29" s="21"/>
    </row>
    <row r="30" spans="1:10" ht="33" customHeight="1" thickBot="1">
      <c r="A30" s="115">
        <v>63</v>
      </c>
      <c r="B30" s="23"/>
      <c r="C30" s="23"/>
      <c r="D30" s="23"/>
      <c r="E30" s="206" t="s">
        <v>173</v>
      </c>
      <c r="F30" s="207"/>
      <c r="G30" s="207"/>
      <c r="H30" s="207"/>
      <c r="I30" s="51" t="s">
        <v>165</v>
      </c>
      <c r="J30" s="21"/>
    </row>
    <row r="31" spans="1:10" s="21" customFormat="1" ht="33" customHeight="1" thickBot="1">
      <c r="A31" s="115"/>
      <c r="B31" s="103"/>
      <c r="C31" s="103"/>
      <c r="D31" s="103"/>
      <c r="E31" s="206"/>
      <c r="F31" s="207"/>
      <c r="G31" s="207"/>
      <c r="H31" s="207"/>
      <c r="I31" s="51"/>
    </row>
    <row r="32" spans="1:10" s="22" customFormat="1" ht="33" customHeight="1" thickBot="1">
      <c r="A32" s="115"/>
      <c r="B32" s="103"/>
      <c r="C32" s="103"/>
      <c r="D32" s="103"/>
      <c r="E32" s="206"/>
      <c r="F32" s="207"/>
      <c r="G32" s="207"/>
      <c r="H32" s="207"/>
      <c r="I32" s="51"/>
    </row>
    <row r="33" spans="1:9" s="22" customFormat="1" ht="33" customHeight="1" thickBot="1">
      <c r="A33" s="115"/>
      <c r="B33" s="103"/>
      <c r="C33" s="103"/>
      <c r="D33" s="103"/>
      <c r="E33" s="206"/>
      <c r="F33" s="207"/>
      <c r="G33" s="207"/>
      <c r="H33" s="207"/>
      <c r="I33" s="51"/>
    </row>
    <row r="34" spans="1:9" s="22" customFormat="1" ht="33.75" customHeight="1" thickBot="1">
      <c r="A34" s="115"/>
      <c r="B34" s="103"/>
      <c r="C34" s="103"/>
      <c r="D34" s="103"/>
      <c r="E34" s="206"/>
      <c r="F34" s="207"/>
      <c r="G34" s="207"/>
      <c r="H34" s="207"/>
      <c r="I34" s="51"/>
    </row>
    <row r="35" spans="1:9" s="22" customFormat="1" ht="33.75" customHeight="1" thickBot="1">
      <c r="A35" s="115"/>
      <c r="B35" s="103"/>
      <c r="C35" s="103"/>
      <c r="D35" s="103"/>
      <c r="E35" s="206"/>
      <c r="F35" s="207"/>
      <c r="G35" s="207"/>
      <c r="H35" s="207"/>
      <c r="I35" s="51"/>
    </row>
    <row r="36" spans="1:9" s="22" customFormat="1" ht="33.75" customHeight="1" thickBot="1">
      <c r="A36" s="115"/>
      <c r="B36" s="103"/>
      <c r="C36" s="103"/>
      <c r="D36" s="103"/>
      <c r="E36" s="206"/>
      <c r="F36" s="207"/>
      <c r="G36" s="207"/>
      <c r="H36" s="207"/>
      <c r="I36" s="51"/>
    </row>
    <row r="37" spans="1:9" ht="33.75" customHeight="1" thickBot="1">
      <c r="A37" s="115"/>
      <c r="B37" s="103"/>
      <c r="C37" s="103"/>
      <c r="D37" s="103"/>
      <c r="E37" s="206"/>
      <c r="F37" s="207"/>
      <c r="G37" s="207"/>
      <c r="H37" s="207"/>
      <c r="I37" s="51"/>
    </row>
    <row r="38" spans="1:9" ht="33.75" customHeight="1" thickBot="1">
      <c r="A38" s="115"/>
      <c r="B38" s="103"/>
      <c r="C38" s="103"/>
      <c r="D38" s="103"/>
      <c r="E38" s="206"/>
      <c r="F38" s="207"/>
      <c r="G38" s="207"/>
      <c r="H38" s="207"/>
      <c r="I38" s="51"/>
    </row>
    <row r="39" spans="1:9" ht="33.75" customHeight="1" thickBot="1">
      <c r="A39" s="115"/>
      <c r="B39" s="103"/>
      <c r="C39" s="103"/>
      <c r="D39" s="103"/>
      <c r="E39" s="206"/>
      <c r="F39" s="207"/>
      <c r="G39" s="207"/>
      <c r="H39" s="207"/>
      <c r="I39" s="51"/>
    </row>
    <row r="40" spans="1:9" ht="33.75" customHeight="1" thickBot="1">
      <c r="A40" s="115"/>
      <c r="B40" s="103"/>
      <c r="C40" s="103"/>
      <c r="D40" s="103"/>
      <c r="E40" s="206"/>
      <c r="F40" s="207"/>
      <c r="G40" s="207"/>
      <c r="H40" s="207"/>
      <c r="I40" s="51"/>
    </row>
    <row r="41" spans="1:9" ht="33.75" customHeight="1" thickBot="1">
      <c r="A41" s="115"/>
      <c r="B41" s="103"/>
      <c r="C41" s="103"/>
      <c r="D41" s="103"/>
      <c r="E41" s="206"/>
      <c r="F41" s="207"/>
      <c r="G41" s="207"/>
      <c r="H41" s="207"/>
      <c r="I41" s="51"/>
    </row>
    <row r="42" spans="1:9" ht="33.75" customHeight="1" thickBot="1">
      <c r="A42" s="115"/>
      <c r="B42" s="103"/>
      <c r="C42" s="103"/>
      <c r="D42" s="103"/>
      <c r="E42" s="206"/>
      <c r="F42" s="207"/>
      <c r="G42" s="207"/>
      <c r="H42" s="207"/>
      <c r="I42" s="51"/>
    </row>
    <row r="43" spans="1:9" ht="33.75" customHeight="1" thickBot="1">
      <c r="A43" s="115"/>
      <c r="B43" s="103"/>
      <c r="C43" s="103"/>
      <c r="D43" s="103"/>
      <c r="E43" s="206"/>
      <c r="F43" s="207"/>
      <c r="G43" s="207"/>
      <c r="H43" s="207"/>
      <c r="I43" s="51"/>
    </row>
    <row r="44" spans="1:9" ht="33.75" customHeight="1" thickBot="1">
      <c r="A44" s="115"/>
      <c r="B44" s="103"/>
      <c r="C44" s="103"/>
      <c r="D44" s="103"/>
      <c r="E44" s="206"/>
      <c r="F44" s="207"/>
      <c r="G44" s="207"/>
      <c r="H44" s="207"/>
      <c r="I44" s="51"/>
    </row>
    <row r="45" spans="1:9" ht="33.75" customHeight="1" thickBot="1">
      <c r="A45" s="115"/>
      <c r="B45" s="103"/>
      <c r="C45" s="103"/>
      <c r="D45" s="103"/>
      <c r="E45" s="206"/>
      <c r="F45" s="207"/>
      <c r="G45" s="207"/>
      <c r="H45" s="207"/>
      <c r="I45" s="51"/>
    </row>
    <row r="46" spans="1:9" ht="33.75" customHeight="1" thickBot="1">
      <c r="A46" s="115"/>
      <c r="B46" s="103"/>
      <c r="C46" s="103"/>
      <c r="D46" s="103"/>
      <c r="E46" s="206"/>
      <c r="F46" s="207"/>
      <c r="G46" s="207"/>
      <c r="H46" s="207"/>
      <c r="I46" s="51"/>
    </row>
    <row r="47" spans="1:9" ht="33.75" customHeight="1" thickBot="1">
      <c r="A47" s="115"/>
      <c r="B47" s="103"/>
      <c r="C47" s="103"/>
      <c r="D47" s="103"/>
      <c r="E47" s="206"/>
      <c r="F47" s="207"/>
      <c r="G47" s="207"/>
      <c r="H47" s="207"/>
      <c r="I47" s="51"/>
    </row>
    <row r="48" spans="1:9" ht="33.75" customHeight="1" thickBot="1">
      <c r="A48" s="115"/>
      <c r="B48" s="103"/>
      <c r="C48" s="103"/>
      <c r="D48" s="103"/>
      <c r="E48" s="206"/>
      <c r="F48" s="207"/>
      <c r="G48" s="207"/>
      <c r="H48" s="207"/>
      <c r="I48" s="51"/>
    </row>
    <row r="49" spans="1:9" ht="33.75" customHeight="1" thickBot="1">
      <c r="A49" s="115"/>
      <c r="B49" s="103"/>
      <c r="C49" s="103"/>
      <c r="D49" s="103"/>
      <c r="E49" s="206"/>
      <c r="F49" s="207"/>
      <c r="G49" s="207"/>
      <c r="H49" s="207"/>
      <c r="I49" s="51"/>
    </row>
    <row r="50" spans="1:9" ht="27" thickBot="1">
      <c r="A50" s="115"/>
      <c r="B50" s="103"/>
      <c r="C50" s="103"/>
      <c r="D50" s="103"/>
      <c r="E50" s="206"/>
      <c r="F50" s="207"/>
      <c r="G50" s="207"/>
      <c r="H50" s="207"/>
      <c r="I50" s="51"/>
    </row>
  </sheetData>
  <mergeCells count="42">
    <mergeCell ref="E49:H49"/>
    <mergeCell ref="E50:H50"/>
    <mergeCell ref="E44:H44"/>
    <mergeCell ref="E45:H45"/>
    <mergeCell ref="E46:H46"/>
    <mergeCell ref="E47:H47"/>
    <mergeCell ref="E48:H48"/>
    <mergeCell ref="E39:H39"/>
    <mergeCell ref="E40:H40"/>
    <mergeCell ref="E41:H41"/>
    <mergeCell ref="E42:H42"/>
    <mergeCell ref="E43:H43"/>
    <mergeCell ref="E34:H34"/>
    <mergeCell ref="E35:H35"/>
    <mergeCell ref="E36:H36"/>
    <mergeCell ref="E37:H37"/>
    <mergeCell ref="E38:H38"/>
    <mergeCell ref="E23:H23"/>
    <mergeCell ref="E24:H24"/>
    <mergeCell ref="E25:H25"/>
    <mergeCell ref="E26:H26"/>
    <mergeCell ref="B17:B20"/>
    <mergeCell ref="C17:C20"/>
    <mergeCell ref="D17:D20"/>
    <mergeCell ref="E17:H20"/>
    <mergeCell ref="E21:H21"/>
    <mergeCell ref="E32:H32"/>
    <mergeCell ref="E33:H33"/>
    <mergeCell ref="A12:I12"/>
    <mergeCell ref="A13:I13"/>
    <mergeCell ref="B14:I14"/>
    <mergeCell ref="E16:I16"/>
    <mergeCell ref="A17:A20"/>
    <mergeCell ref="I17:I20"/>
    <mergeCell ref="B15:D16"/>
    <mergeCell ref="E15:I15"/>
    <mergeCell ref="E27:H27"/>
    <mergeCell ref="E28:H28"/>
    <mergeCell ref="E29:H29"/>
    <mergeCell ref="E30:H30"/>
    <mergeCell ref="E31:H31"/>
    <mergeCell ref="E22:H22"/>
  </mergeCells>
  <phoneticPr fontId="31" type="noConversion"/>
  <printOptions horizontalCentered="1"/>
  <pageMargins left="0" right="0" top="0" bottom="0" header="0" footer="0"/>
  <pageSetup paperSize="9" scale="70" orientation="portrait" horizontalDpi="4294967295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50"/>
  <sheetViews>
    <sheetView topLeftCell="A22" zoomScale="90" zoomScaleNormal="90" workbookViewId="0">
      <selection activeCell="A31" sqref="A31"/>
    </sheetView>
  </sheetViews>
  <sheetFormatPr defaultColWidth="22.5703125" defaultRowHeight="12.75"/>
  <cols>
    <col min="1" max="1" width="22.5703125" style="97" customWidth="1"/>
    <col min="2" max="2" width="9" style="97" customWidth="1"/>
    <col min="3" max="4" width="9.28515625" style="97" customWidth="1"/>
    <col min="5" max="8" width="22.5703125" customWidth="1"/>
    <col min="9" max="9" width="32.5703125" customWidth="1"/>
  </cols>
  <sheetData>
    <row r="6" spans="1:10">
      <c r="A6" s="159"/>
      <c r="B6" s="159"/>
      <c r="C6" s="159"/>
      <c r="D6" s="159"/>
      <c r="E6" s="30"/>
      <c r="F6" s="30"/>
      <c r="G6" s="30"/>
      <c r="H6" s="30"/>
      <c r="I6" s="30"/>
    </row>
    <row r="7" spans="1:10">
      <c r="A7" s="159"/>
      <c r="B7" s="159"/>
      <c r="C7" s="159"/>
      <c r="D7" s="159"/>
      <c r="E7" s="30"/>
      <c r="F7" s="30"/>
      <c r="G7" s="30"/>
      <c r="H7" s="30"/>
      <c r="I7" s="30"/>
    </row>
    <row r="8" spans="1:10">
      <c r="A8" s="159"/>
      <c r="B8" s="159"/>
      <c r="C8" s="159"/>
      <c r="D8" s="159"/>
      <c r="E8" s="30"/>
      <c r="F8" s="30"/>
      <c r="G8" s="30"/>
      <c r="H8" s="30"/>
      <c r="I8" s="30"/>
    </row>
    <row r="9" spans="1:10">
      <c r="A9" s="99"/>
      <c r="B9" s="99"/>
      <c r="C9" s="99"/>
      <c r="D9" s="99"/>
      <c r="E9" s="22"/>
      <c r="F9" s="22"/>
      <c r="G9" s="22"/>
      <c r="H9" s="22"/>
      <c r="I9" s="22"/>
      <c r="J9" s="21"/>
    </row>
    <row r="10" spans="1:10" s="21" customFormat="1" ht="13.5">
      <c r="A10" s="160"/>
      <c r="B10" s="160"/>
      <c r="C10" s="160"/>
      <c r="D10" s="160"/>
      <c r="E10" s="31"/>
      <c r="F10" s="31"/>
      <c r="G10" s="31"/>
      <c r="H10" s="31"/>
      <c r="I10" s="31"/>
      <c r="J10" s="22"/>
    </row>
    <row r="11" spans="1:10" ht="16.5" thickBot="1">
      <c r="A11" s="32"/>
      <c r="B11" s="32"/>
      <c r="C11" s="32"/>
      <c r="D11" s="32"/>
      <c r="E11" s="33"/>
      <c r="F11" s="33"/>
      <c r="G11" s="33"/>
      <c r="H11" s="33"/>
      <c r="I11" s="33"/>
      <c r="J11" s="22"/>
    </row>
    <row r="12" spans="1:10" ht="34.5" customHeight="1" thickBot="1">
      <c r="A12" s="175" t="s">
        <v>101</v>
      </c>
      <c r="B12" s="176"/>
      <c r="C12" s="176"/>
      <c r="D12" s="176"/>
      <c r="E12" s="177"/>
      <c r="F12" s="177"/>
      <c r="G12" s="177"/>
      <c r="H12" s="177"/>
      <c r="I12" s="178"/>
      <c r="J12" s="22"/>
    </row>
    <row r="13" spans="1:10" ht="35.25" customHeight="1" thickBot="1">
      <c r="A13" s="179" t="s">
        <v>104</v>
      </c>
      <c r="B13" s="180"/>
      <c r="C13" s="180"/>
      <c r="D13" s="180"/>
      <c r="E13" s="180"/>
      <c r="F13" s="180"/>
      <c r="G13" s="180"/>
      <c r="H13" s="180"/>
      <c r="I13" s="181"/>
      <c r="J13" s="22"/>
    </row>
    <row r="14" spans="1:10" s="21" customFormat="1" ht="57" customHeight="1" thickBot="1">
      <c r="A14" s="161" t="s">
        <v>0</v>
      </c>
      <c r="B14" s="211" t="s">
        <v>99</v>
      </c>
      <c r="C14" s="212"/>
      <c r="D14" s="212"/>
      <c r="E14" s="212"/>
      <c r="F14" s="212"/>
      <c r="G14" s="212"/>
      <c r="H14" s="212"/>
      <c r="I14" s="213"/>
      <c r="J14" s="22"/>
    </row>
    <row r="15" spans="1:10" s="21" customFormat="1" ht="26.25" customHeight="1" thickBot="1">
      <c r="A15" s="163"/>
      <c r="B15" s="197" t="s">
        <v>103</v>
      </c>
      <c r="C15" s="198"/>
      <c r="D15" s="199"/>
      <c r="E15" s="214" t="s">
        <v>108</v>
      </c>
      <c r="F15" s="215"/>
      <c r="G15" s="215"/>
      <c r="H15" s="215"/>
      <c r="I15" s="216"/>
      <c r="J15" s="22"/>
    </row>
    <row r="16" spans="1:10" s="21" customFormat="1" ht="36.75" customHeight="1" thickBot="1">
      <c r="A16" s="163"/>
      <c r="B16" s="200"/>
      <c r="C16" s="201"/>
      <c r="D16" s="202"/>
      <c r="E16" s="203" t="s">
        <v>107</v>
      </c>
      <c r="F16" s="204"/>
      <c r="G16" s="204"/>
      <c r="H16" s="204"/>
      <c r="I16" s="205"/>
      <c r="J16" s="22"/>
    </row>
    <row r="17" spans="1:10" ht="15.95" customHeight="1">
      <c r="A17" s="182" t="s">
        <v>2</v>
      </c>
      <c r="B17" s="208" t="s">
        <v>36</v>
      </c>
      <c r="C17" s="208" t="s">
        <v>42</v>
      </c>
      <c r="D17" s="208" t="s">
        <v>102</v>
      </c>
      <c r="E17" s="185" t="s">
        <v>24</v>
      </c>
      <c r="F17" s="186"/>
      <c r="G17" s="186"/>
      <c r="H17" s="187"/>
      <c r="I17" s="194" t="s">
        <v>25</v>
      </c>
      <c r="J17" s="21"/>
    </row>
    <row r="18" spans="1:10" ht="14.1" customHeight="1">
      <c r="A18" s="183"/>
      <c r="B18" s="209"/>
      <c r="C18" s="209"/>
      <c r="D18" s="209"/>
      <c r="E18" s="188"/>
      <c r="F18" s="189"/>
      <c r="G18" s="189"/>
      <c r="H18" s="190"/>
      <c r="I18" s="195"/>
      <c r="J18" s="21"/>
    </row>
    <row r="19" spans="1:10" ht="12.95" customHeight="1">
      <c r="A19" s="183"/>
      <c r="B19" s="209"/>
      <c r="C19" s="209"/>
      <c r="D19" s="209"/>
      <c r="E19" s="188"/>
      <c r="F19" s="189"/>
      <c r="G19" s="189"/>
      <c r="H19" s="190"/>
      <c r="I19" s="195"/>
      <c r="J19" s="21"/>
    </row>
    <row r="20" spans="1:10" ht="12.95" customHeight="1" thickBot="1">
      <c r="A20" s="184"/>
      <c r="B20" s="210"/>
      <c r="C20" s="210"/>
      <c r="D20" s="210"/>
      <c r="E20" s="191"/>
      <c r="F20" s="192"/>
      <c r="G20" s="192"/>
      <c r="H20" s="193"/>
      <c r="I20" s="196"/>
      <c r="J20" s="21"/>
    </row>
    <row r="21" spans="1:10" ht="33" customHeight="1" thickBot="1">
      <c r="A21" s="115">
        <v>55</v>
      </c>
      <c r="B21" s="103"/>
      <c r="C21" s="103"/>
      <c r="D21" s="103"/>
      <c r="E21" s="206" t="s">
        <v>197</v>
      </c>
      <c r="F21" s="207"/>
      <c r="G21" s="207"/>
      <c r="H21" s="207"/>
      <c r="I21" s="51" t="s">
        <v>196</v>
      </c>
    </row>
    <row r="22" spans="1:10" ht="33" customHeight="1" thickBot="1">
      <c r="A22" s="162">
        <v>66</v>
      </c>
      <c r="B22" s="106"/>
      <c r="C22" s="106"/>
      <c r="D22" s="106"/>
      <c r="E22" s="206" t="s">
        <v>198</v>
      </c>
      <c r="F22" s="207"/>
      <c r="G22" s="207"/>
      <c r="H22" s="207"/>
      <c r="I22" s="51" t="s">
        <v>196</v>
      </c>
      <c r="J22" s="21"/>
    </row>
    <row r="23" spans="1:10" ht="33" customHeight="1" thickBot="1">
      <c r="A23" s="162">
        <v>84</v>
      </c>
      <c r="B23" s="106"/>
      <c r="C23" s="106"/>
      <c r="D23" s="106"/>
      <c r="E23" s="206" t="s">
        <v>199</v>
      </c>
      <c r="F23" s="207"/>
      <c r="G23" s="207"/>
      <c r="H23" s="207"/>
      <c r="I23" s="51" t="s">
        <v>196</v>
      </c>
      <c r="J23" s="21"/>
    </row>
    <row r="24" spans="1:10" ht="33" customHeight="1" thickBot="1">
      <c r="A24" s="162"/>
      <c r="B24" s="106"/>
      <c r="C24" s="106"/>
      <c r="D24" s="106"/>
      <c r="E24" s="206" t="s">
        <v>200</v>
      </c>
      <c r="F24" s="207"/>
      <c r="G24" s="207"/>
      <c r="H24" s="207"/>
      <c r="I24" s="51" t="s">
        <v>196</v>
      </c>
      <c r="J24" s="21"/>
    </row>
    <row r="25" spans="1:10" ht="33" customHeight="1" thickBot="1">
      <c r="A25" s="162">
        <v>74</v>
      </c>
      <c r="B25" s="106"/>
      <c r="C25" s="106"/>
      <c r="D25" s="106"/>
      <c r="E25" s="206" t="s">
        <v>201</v>
      </c>
      <c r="F25" s="207"/>
      <c r="G25" s="207"/>
      <c r="H25" s="207"/>
      <c r="I25" s="51" t="s">
        <v>196</v>
      </c>
      <c r="J25" s="21"/>
    </row>
    <row r="26" spans="1:10" ht="33" customHeight="1" thickBot="1">
      <c r="A26" s="162">
        <v>60</v>
      </c>
      <c r="B26" s="106"/>
      <c r="C26" s="106"/>
      <c r="D26" s="106"/>
      <c r="E26" s="206" t="s">
        <v>202</v>
      </c>
      <c r="F26" s="207"/>
      <c r="G26" s="207"/>
      <c r="H26" s="207"/>
      <c r="I26" s="51" t="s">
        <v>196</v>
      </c>
      <c r="J26" s="21"/>
    </row>
    <row r="27" spans="1:10" ht="33" customHeight="1" thickBot="1">
      <c r="A27" s="162">
        <v>66</v>
      </c>
      <c r="B27" s="106"/>
      <c r="C27" s="106"/>
      <c r="D27" s="106"/>
      <c r="E27" s="206" t="s">
        <v>203</v>
      </c>
      <c r="F27" s="207"/>
      <c r="G27" s="207"/>
      <c r="H27" s="207"/>
      <c r="I27" s="51" t="s">
        <v>196</v>
      </c>
      <c r="J27" s="21"/>
    </row>
    <row r="28" spans="1:10" ht="33" customHeight="1" thickBot="1">
      <c r="A28" s="162">
        <v>100</v>
      </c>
      <c r="B28" s="106"/>
      <c r="C28" s="106"/>
      <c r="D28" s="106"/>
      <c r="E28" s="206" t="s">
        <v>204</v>
      </c>
      <c r="F28" s="207"/>
      <c r="G28" s="207"/>
      <c r="H28" s="207"/>
      <c r="I28" s="51" t="s">
        <v>196</v>
      </c>
      <c r="J28" s="21"/>
    </row>
    <row r="29" spans="1:10" ht="33" customHeight="1" thickBot="1">
      <c r="A29" s="162">
        <v>74</v>
      </c>
      <c r="B29" s="106"/>
      <c r="C29" s="106"/>
      <c r="D29" s="106"/>
      <c r="E29" s="206" t="s">
        <v>236</v>
      </c>
      <c r="F29" s="207"/>
      <c r="G29" s="207"/>
      <c r="H29" s="207"/>
      <c r="I29" s="51" t="s">
        <v>196</v>
      </c>
      <c r="J29" s="21"/>
    </row>
    <row r="30" spans="1:10" ht="33" customHeight="1" thickBot="1">
      <c r="A30" s="115">
        <v>63</v>
      </c>
      <c r="B30" s="103"/>
      <c r="C30" s="103"/>
      <c r="D30" s="103"/>
      <c r="E30" s="206" t="s">
        <v>205</v>
      </c>
      <c r="F30" s="207"/>
      <c r="G30" s="207"/>
      <c r="H30" s="207"/>
      <c r="I30" s="51" t="s">
        <v>196</v>
      </c>
      <c r="J30" s="21"/>
    </row>
    <row r="31" spans="1:10" s="21" customFormat="1" ht="33" customHeight="1" thickBot="1">
      <c r="A31" s="115">
        <v>60</v>
      </c>
      <c r="B31" s="103"/>
      <c r="C31" s="103"/>
      <c r="D31" s="103"/>
      <c r="E31" s="206" t="s">
        <v>237</v>
      </c>
      <c r="F31" s="207"/>
      <c r="G31" s="207"/>
      <c r="H31" s="207"/>
      <c r="I31" s="51" t="s">
        <v>196</v>
      </c>
    </row>
    <row r="32" spans="1:10" s="22" customFormat="1" ht="33" customHeight="1" thickBot="1">
      <c r="A32" s="115"/>
      <c r="B32" s="103"/>
      <c r="C32" s="103"/>
      <c r="D32" s="103"/>
      <c r="E32" s="206"/>
      <c r="F32" s="207"/>
      <c r="G32" s="207"/>
      <c r="H32" s="207"/>
      <c r="I32" s="51"/>
    </row>
    <row r="33" spans="1:9" s="22" customFormat="1" ht="33" customHeight="1" thickBot="1">
      <c r="A33" s="115"/>
      <c r="B33" s="103"/>
      <c r="C33" s="103"/>
      <c r="D33" s="103"/>
      <c r="E33" s="206"/>
      <c r="F33" s="207"/>
      <c r="G33" s="207"/>
      <c r="H33" s="207"/>
      <c r="I33" s="51"/>
    </row>
    <row r="34" spans="1:9" s="22" customFormat="1" ht="33.75" customHeight="1" thickBot="1">
      <c r="A34" s="115"/>
      <c r="B34" s="103"/>
      <c r="C34" s="103"/>
      <c r="D34" s="103"/>
      <c r="E34" s="206"/>
      <c r="F34" s="207"/>
      <c r="G34" s="207"/>
      <c r="H34" s="207"/>
      <c r="I34" s="51"/>
    </row>
    <row r="35" spans="1:9" s="22" customFormat="1" ht="33.75" customHeight="1" thickBot="1">
      <c r="A35" s="115"/>
      <c r="B35" s="103"/>
      <c r="C35" s="103"/>
      <c r="D35" s="103"/>
      <c r="E35" s="206"/>
      <c r="F35" s="207"/>
      <c r="G35" s="207"/>
      <c r="H35" s="207"/>
      <c r="I35" s="51"/>
    </row>
    <row r="36" spans="1:9" s="22" customFormat="1" ht="33.75" customHeight="1" thickBot="1">
      <c r="A36" s="115"/>
      <c r="B36" s="103"/>
      <c r="C36" s="103"/>
      <c r="D36" s="103"/>
      <c r="E36" s="206"/>
      <c r="F36" s="207"/>
      <c r="G36" s="207"/>
      <c r="H36" s="207"/>
      <c r="I36" s="51"/>
    </row>
    <row r="37" spans="1:9" ht="33.75" customHeight="1" thickBot="1">
      <c r="A37" s="115"/>
      <c r="B37" s="103"/>
      <c r="C37" s="103"/>
      <c r="D37" s="103"/>
      <c r="E37" s="206"/>
      <c r="F37" s="207"/>
      <c r="G37" s="207"/>
      <c r="H37" s="207"/>
      <c r="I37" s="51"/>
    </row>
    <row r="38" spans="1:9" ht="33.75" customHeight="1" thickBot="1">
      <c r="A38" s="115"/>
      <c r="B38" s="103"/>
      <c r="C38" s="103"/>
      <c r="D38" s="103"/>
      <c r="E38" s="206"/>
      <c r="F38" s="207"/>
      <c r="G38" s="207"/>
      <c r="H38" s="207"/>
      <c r="I38" s="51"/>
    </row>
    <row r="39" spans="1:9" ht="33.75" customHeight="1" thickBot="1">
      <c r="A39" s="115"/>
      <c r="B39" s="103"/>
      <c r="C39" s="103"/>
      <c r="D39" s="103"/>
      <c r="E39" s="206"/>
      <c r="F39" s="207"/>
      <c r="G39" s="207"/>
      <c r="H39" s="207"/>
      <c r="I39" s="51"/>
    </row>
    <row r="40" spans="1:9" ht="33.75" customHeight="1" thickBot="1">
      <c r="A40" s="115"/>
      <c r="B40" s="103"/>
      <c r="C40" s="103"/>
      <c r="D40" s="103"/>
      <c r="E40" s="206"/>
      <c r="F40" s="207"/>
      <c r="G40" s="207"/>
      <c r="H40" s="207"/>
      <c r="I40" s="51"/>
    </row>
    <row r="41" spans="1:9" ht="33.75" customHeight="1" thickBot="1">
      <c r="A41" s="115"/>
      <c r="B41" s="103"/>
      <c r="C41" s="103"/>
      <c r="D41" s="103"/>
      <c r="E41" s="206"/>
      <c r="F41" s="207"/>
      <c r="G41" s="207"/>
      <c r="H41" s="207"/>
      <c r="I41" s="51"/>
    </row>
    <row r="42" spans="1:9" ht="33.75" customHeight="1" thickBot="1">
      <c r="A42" s="115"/>
      <c r="B42" s="103"/>
      <c r="C42" s="103"/>
      <c r="D42" s="103"/>
      <c r="E42" s="206"/>
      <c r="F42" s="207"/>
      <c r="G42" s="207"/>
      <c r="H42" s="207"/>
      <c r="I42" s="51"/>
    </row>
    <row r="43" spans="1:9" ht="33.75" customHeight="1" thickBot="1">
      <c r="A43" s="115"/>
      <c r="B43" s="103"/>
      <c r="C43" s="103"/>
      <c r="D43" s="103"/>
      <c r="E43" s="206"/>
      <c r="F43" s="207"/>
      <c r="G43" s="207"/>
      <c r="H43" s="207"/>
      <c r="I43" s="51"/>
    </row>
    <row r="44" spans="1:9" ht="33.75" customHeight="1" thickBot="1">
      <c r="A44" s="115"/>
      <c r="B44" s="103"/>
      <c r="C44" s="103"/>
      <c r="D44" s="103"/>
      <c r="E44" s="206"/>
      <c r="F44" s="207"/>
      <c r="G44" s="207"/>
      <c r="H44" s="207"/>
      <c r="I44" s="51"/>
    </row>
    <row r="45" spans="1:9" ht="33.75" customHeight="1" thickBot="1">
      <c r="A45" s="115"/>
      <c r="B45" s="103"/>
      <c r="C45" s="103"/>
      <c r="D45" s="103"/>
      <c r="E45" s="206"/>
      <c r="F45" s="207"/>
      <c r="G45" s="207"/>
      <c r="H45" s="207"/>
      <c r="I45" s="51"/>
    </row>
    <row r="46" spans="1:9" ht="33.75" customHeight="1" thickBot="1">
      <c r="A46" s="115"/>
      <c r="B46" s="103"/>
      <c r="C46" s="103"/>
      <c r="D46" s="103"/>
      <c r="E46" s="206"/>
      <c r="F46" s="207"/>
      <c r="G46" s="207"/>
      <c r="H46" s="207"/>
      <c r="I46" s="51"/>
    </row>
    <row r="47" spans="1:9" ht="33.75" customHeight="1" thickBot="1">
      <c r="A47" s="115"/>
      <c r="B47" s="103"/>
      <c r="C47" s="103"/>
      <c r="D47" s="103"/>
      <c r="E47" s="206"/>
      <c r="F47" s="207"/>
      <c r="G47" s="207"/>
      <c r="H47" s="207"/>
      <c r="I47" s="51"/>
    </row>
    <row r="48" spans="1:9" ht="33.75" customHeight="1" thickBot="1">
      <c r="A48" s="115"/>
      <c r="B48" s="103"/>
      <c r="C48" s="103"/>
      <c r="D48" s="103"/>
      <c r="E48" s="206"/>
      <c r="F48" s="207"/>
      <c r="G48" s="207"/>
      <c r="H48" s="207"/>
      <c r="I48" s="51"/>
    </row>
    <row r="49" spans="1:9" ht="33.75" customHeight="1" thickBot="1">
      <c r="A49" s="115"/>
      <c r="B49" s="103"/>
      <c r="C49" s="103"/>
      <c r="D49" s="103"/>
      <c r="E49" s="206"/>
      <c r="F49" s="207"/>
      <c r="G49" s="207"/>
      <c r="H49" s="207"/>
      <c r="I49" s="51"/>
    </row>
    <row r="50" spans="1:9" ht="27" thickBot="1">
      <c r="A50" s="115"/>
      <c r="B50" s="103"/>
      <c r="C50" s="103"/>
      <c r="D50" s="103"/>
      <c r="E50" s="206"/>
      <c r="F50" s="207"/>
      <c r="G50" s="207"/>
      <c r="H50" s="207"/>
      <c r="I50" s="51"/>
    </row>
  </sheetData>
  <mergeCells count="42">
    <mergeCell ref="E48:H48"/>
    <mergeCell ref="E49:H49"/>
    <mergeCell ref="E50:H50"/>
    <mergeCell ref="E42:H42"/>
    <mergeCell ref="E43:H43"/>
    <mergeCell ref="E44:H44"/>
    <mergeCell ref="E45:H45"/>
    <mergeCell ref="E46:H46"/>
    <mergeCell ref="E47:H47"/>
    <mergeCell ref="E41:H41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A12:I12"/>
    <mergeCell ref="A13:I13"/>
    <mergeCell ref="B14:I14"/>
    <mergeCell ref="E16:I16"/>
    <mergeCell ref="A17:A20"/>
    <mergeCell ref="B17:B20"/>
    <mergeCell ref="C17:C20"/>
    <mergeCell ref="B15:D16"/>
    <mergeCell ref="E15:I15"/>
    <mergeCell ref="I17:I20"/>
    <mergeCell ref="E26:H26"/>
    <mergeCell ref="E27:H27"/>
    <mergeCell ref="E28:H28"/>
    <mergeCell ref="E29:H29"/>
    <mergeCell ref="D17:D20"/>
    <mergeCell ref="E17:H20"/>
    <mergeCell ref="E25:H25"/>
    <mergeCell ref="E21:H21"/>
    <mergeCell ref="E22:H22"/>
    <mergeCell ref="E23:H23"/>
    <mergeCell ref="E24:H2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0"/>
  <sheetViews>
    <sheetView topLeftCell="A16" zoomScale="80" zoomScaleNormal="80" workbookViewId="0">
      <selection activeCell="A23" sqref="A23"/>
    </sheetView>
  </sheetViews>
  <sheetFormatPr defaultColWidth="22.5703125" defaultRowHeight="12.75"/>
  <cols>
    <col min="1" max="1" width="22.5703125" style="97" customWidth="1"/>
    <col min="2" max="2" width="9" style="97" customWidth="1"/>
    <col min="3" max="4" width="9.28515625" style="97" customWidth="1"/>
    <col min="5" max="8" width="22.5703125" customWidth="1"/>
    <col min="9" max="9" width="32.5703125" customWidth="1"/>
  </cols>
  <sheetData>
    <row r="6" spans="1:10">
      <c r="A6" s="159"/>
      <c r="B6" s="159"/>
      <c r="C6" s="159"/>
      <c r="D6" s="159"/>
      <c r="E6" s="30"/>
      <c r="F6" s="30"/>
      <c r="G6" s="30"/>
      <c r="H6" s="30"/>
      <c r="I6" s="30"/>
    </row>
    <row r="7" spans="1:10">
      <c r="A7" s="159"/>
      <c r="B7" s="159"/>
      <c r="C7" s="159"/>
      <c r="D7" s="159"/>
      <c r="E7" s="30"/>
      <c r="F7" s="30"/>
      <c r="G7" s="30"/>
      <c r="H7" s="30"/>
      <c r="I7" s="30"/>
    </row>
    <row r="8" spans="1:10">
      <c r="A8" s="159"/>
      <c r="B8" s="159"/>
      <c r="C8" s="159"/>
      <c r="D8" s="159"/>
      <c r="E8" s="30"/>
      <c r="F8" s="30"/>
      <c r="G8" s="30"/>
      <c r="H8" s="30"/>
      <c r="I8" s="30"/>
    </row>
    <row r="9" spans="1:10">
      <c r="A9" s="99"/>
      <c r="B9" s="99"/>
      <c r="C9" s="99"/>
      <c r="D9" s="99"/>
      <c r="E9" s="22"/>
      <c r="F9" s="22"/>
      <c r="G9" s="22"/>
      <c r="H9" s="22"/>
      <c r="I9" s="22"/>
      <c r="J9" s="21"/>
    </row>
    <row r="10" spans="1:10" s="21" customFormat="1" ht="13.5">
      <c r="A10" s="160"/>
      <c r="B10" s="160"/>
      <c r="C10" s="160"/>
      <c r="D10" s="160"/>
      <c r="E10" s="31"/>
      <c r="F10" s="31"/>
      <c r="G10" s="31"/>
      <c r="H10" s="31"/>
      <c r="I10" s="31"/>
      <c r="J10" s="22"/>
    </row>
    <row r="11" spans="1:10" ht="16.5" thickBot="1">
      <c r="A11" s="32"/>
      <c r="B11" s="32"/>
      <c r="C11" s="32"/>
      <c r="D11" s="32"/>
      <c r="E11" s="33"/>
      <c r="F11" s="33"/>
      <c r="G11" s="33"/>
      <c r="H11" s="33"/>
      <c r="I11" s="33"/>
      <c r="J11" s="22"/>
    </row>
    <row r="12" spans="1:10" ht="34.5" customHeight="1" thickBot="1">
      <c r="A12" s="175" t="s">
        <v>101</v>
      </c>
      <c r="B12" s="176"/>
      <c r="C12" s="176"/>
      <c r="D12" s="176"/>
      <c r="E12" s="177"/>
      <c r="F12" s="177"/>
      <c r="G12" s="177"/>
      <c r="H12" s="177"/>
      <c r="I12" s="178"/>
      <c r="J12" s="22"/>
    </row>
    <row r="13" spans="1:10" ht="35.25" customHeight="1" thickBot="1">
      <c r="A13" s="179" t="s">
        <v>104</v>
      </c>
      <c r="B13" s="180"/>
      <c r="C13" s="180"/>
      <c r="D13" s="180"/>
      <c r="E13" s="180"/>
      <c r="F13" s="180"/>
      <c r="G13" s="180"/>
      <c r="H13" s="180"/>
      <c r="I13" s="181"/>
      <c r="J13" s="22"/>
    </row>
    <row r="14" spans="1:10" s="21" customFormat="1" ht="57" customHeight="1" thickBot="1">
      <c r="A14" s="161" t="s">
        <v>0</v>
      </c>
      <c r="B14" s="211" t="s">
        <v>100</v>
      </c>
      <c r="C14" s="212"/>
      <c r="D14" s="212"/>
      <c r="E14" s="212"/>
      <c r="F14" s="212"/>
      <c r="G14" s="212"/>
      <c r="H14" s="212"/>
      <c r="I14" s="213"/>
      <c r="J14" s="22"/>
    </row>
    <row r="15" spans="1:10" s="21" customFormat="1" ht="26.25" customHeight="1" thickBot="1">
      <c r="A15" s="163"/>
      <c r="B15" s="197" t="s">
        <v>103</v>
      </c>
      <c r="C15" s="198"/>
      <c r="D15" s="199"/>
      <c r="E15" s="214" t="s">
        <v>108</v>
      </c>
      <c r="F15" s="215"/>
      <c r="G15" s="215"/>
      <c r="H15" s="215"/>
      <c r="I15" s="216"/>
      <c r="J15" s="22"/>
    </row>
    <row r="16" spans="1:10" s="21" customFormat="1" ht="36.75" customHeight="1" thickBot="1">
      <c r="A16" s="163"/>
      <c r="B16" s="200"/>
      <c r="C16" s="201"/>
      <c r="D16" s="202"/>
      <c r="E16" s="203" t="s">
        <v>107</v>
      </c>
      <c r="F16" s="204"/>
      <c r="G16" s="204"/>
      <c r="H16" s="204"/>
      <c r="I16" s="205"/>
      <c r="J16" s="22"/>
    </row>
    <row r="17" spans="1:10" ht="15.95" customHeight="1">
      <c r="A17" s="182" t="s">
        <v>2</v>
      </c>
      <c r="B17" s="208" t="s">
        <v>36</v>
      </c>
      <c r="C17" s="208" t="s">
        <v>42</v>
      </c>
      <c r="D17" s="208" t="s">
        <v>102</v>
      </c>
      <c r="E17" s="185" t="s">
        <v>24</v>
      </c>
      <c r="F17" s="186"/>
      <c r="G17" s="186"/>
      <c r="H17" s="187"/>
      <c r="I17" s="194" t="s">
        <v>25</v>
      </c>
      <c r="J17" s="21"/>
    </row>
    <row r="18" spans="1:10" ht="14.1" customHeight="1">
      <c r="A18" s="183"/>
      <c r="B18" s="209"/>
      <c r="C18" s="209"/>
      <c r="D18" s="209"/>
      <c r="E18" s="188"/>
      <c r="F18" s="189"/>
      <c r="G18" s="189"/>
      <c r="H18" s="190"/>
      <c r="I18" s="195"/>
      <c r="J18" s="21"/>
    </row>
    <row r="19" spans="1:10" ht="12.95" customHeight="1">
      <c r="A19" s="183"/>
      <c r="B19" s="209"/>
      <c r="C19" s="209"/>
      <c r="D19" s="209"/>
      <c r="E19" s="188"/>
      <c r="F19" s="189"/>
      <c r="G19" s="189"/>
      <c r="H19" s="190"/>
      <c r="I19" s="195"/>
      <c r="J19" s="21"/>
    </row>
    <row r="20" spans="1:10" ht="12.95" customHeight="1" thickBot="1">
      <c r="A20" s="184"/>
      <c r="B20" s="210"/>
      <c r="C20" s="210"/>
      <c r="D20" s="210"/>
      <c r="E20" s="191"/>
      <c r="F20" s="192"/>
      <c r="G20" s="192"/>
      <c r="H20" s="193"/>
      <c r="I20" s="196"/>
      <c r="J20" s="21"/>
    </row>
    <row r="21" spans="1:10" ht="33" customHeight="1" thickBot="1">
      <c r="A21" s="115">
        <v>84</v>
      </c>
      <c r="B21" s="103"/>
      <c r="C21" s="103"/>
      <c r="D21" s="103"/>
      <c r="E21" s="206" t="s">
        <v>187</v>
      </c>
      <c r="F21" s="207"/>
      <c r="G21" s="207"/>
      <c r="H21" s="207"/>
      <c r="I21" s="51" t="s">
        <v>186</v>
      </c>
      <c r="J21" s="21"/>
    </row>
    <row r="22" spans="1:10" ht="33" customHeight="1" thickBot="1">
      <c r="A22" s="162">
        <v>60</v>
      </c>
      <c r="B22" s="106"/>
      <c r="C22" s="106"/>
      <c r="D22" s="106"/>
      <c r="E22" s="206" t="s">
        <v>188</v>
      </c>
      <c r="F22" s="207"/>
      <c r="G22" s="207"/>
      <c r="H22" s="207"/>
      <c r="I22" s="51" t="s">
        <v>186</v>
      </c>
      <c r="J22" s="21"/>
    </row>
    <row r="23" spans="1:10" ht="33" customHeight="1" thickBot="1">
      <c r="A23" s="162"/>
      <c r="B23" s="106"/>
      <c r="C23" s="106"/>
      <c r="D23" s="106"/>
      <c r="E23" s="206" t="s">
        <v>189</v>
      </c>
      <c r="F23" s="207"/>
      <c r="G23" s="207"/>
      <c r="H23" s="207"/>
      <c r="I23" s="51" t="s">
        <v>186</v>
      </c>
      <c r="J23" s="21"/>
    </row>
    <row r="24" spans="1:10" ht="33" customHeight="1" thickBot="1">
      <c r="A24" s="162">
        <v>74</v>
      </c>
      <c r="B24" s="106"/>
      <c r="C24" s="106"/>
      <c r="D24" s="106"/>
      <c r="E24" s="206" t="s">
        <v>190</v>
      </c>
      <c r="F24" s="207"/>
      <c r="G24" s="207"/>
      <c r="H24" s="207"/>
      <c r="I24" s="51" t="s">
        <v>186</v>
      </c>
      <c r="J24" s="21"/>
    </row>
    <row r="25" spans="1:10" ht="33" customHeight="1" thickBot="1">
      <c r="A25" s="162">
        <v>66</v>
      </c>
      <c r="B25" s="106"/>
      <c r="C25" s="106"/>
      <c r="D25" s="106"/>
      <c r="E25" s="206" t="s">
        <v>191</v>
      </c>
      <c r="F25" s="207"/>
      <c r="G25" s="207"/>
      <c r="H25" s="207"/>
      <c r="I25" s="51" t="s">
        <v>186</v>
      </c>
      <c r="J25" s="21"/>
    </row>
    <row r="26" spans="1:10" ht="33" customHeight="1" thickBot="1">
      <c r="A26" s="162">
        <v>74</v>
      </c>
      <c r="B26" s="106"/>
      <c r="C26" s="106"/>
      <c r="D26" s="106"/>
      <c r="E26" s="206" t="s">
        <v>192</v>
      </c>
      <c r="F26" s="207"/>
      <c r="G26" s="207"/>
      <c r="H26" s="207"/>
      <c r="I26" s="51" t="s">
        <v>186</v>
      </c>
      <c r="J26" s="21"/>
    </row>
    <row r="27" spans="1:10" ht="33" customHeight="1" thickBot="1">
      <c r="A27" s="162">
        <v>66</v>
      </c>
      <c r="B27" s="106"/>
      <c r="C27" s="106"/>
      <c r="D27" s="106"/>
      <c r="E27" s="206" t="s">
        <v>193</v>
      </c>
      <c r="F27" s="207"/>
      <c r="G27" s="207"/>
      <c r="H27" s="207"/>
      <c r="I27" s="51" t="s">
        <v>186</v>
      </c>
      <c r="J27" s="21"/>
    </row>
    <row r="28" spans="1:10" ht="33" customHeight="1" thickBot="1">
      <c r="A28" s="162">
        <v>100</v>
      </c>
      <c r="B28" s="106"/>
      <c r="C28" s="106"/>
      <c r="D28" s="106"/>
      <c r="E28" s="206" t="s">
        <v>194</v>
      </c>
      <c r="F28" s="207"/>
      <c r="G28" s="207"/>
      <c r="H28" s="207"/>
      <c r="I28" s="51" t="s">
        <v>186</v>
      </c>
      <c r="J28" s="21"/>
    </row>
    <row r="29" spans="1:10" ht="33" customHeight="1" thickBot="1">
      <c r="A29" s="162">
        <v>63</v>
      </c>
      <c r="B29" s="106"/>
      <c r="C29" s="106"/>
      <c r="D29" s="106"/>
      <c r="E29" s="206" t="s">
        <v>195</v>
      </c>
      <c r="F29" s="207"/>
      <c r="G29" s="207"/>
      <c r="H29" s="207"/>
      <c r="I29" s="51" t="s">
        <v>186</v>
      </c>
      <c r="J29" s="21"/>
    </row>
    <row r="30" spans="1:10" ht="33" customHeight="1" thickBot="1">
      <c r="A30" s="115"/>
      <c r="B30" s="103"/>
      <c r="C30" s="103"/>
      <c r="D30" s="103"/>
      <c r="E30" s="206"/>
      <c r="F30" s="207"/>
      <c r="G30" s="207"/>
      <c r="H30" s="207"/>
      <c r="I30" s="51"/>
      <c r="J30" s="21"/>
    </row>
    <row r="31" spans="1:10" s="21" customFormat="1" ht="33" customHeight="1" thickBot="1">
      <c r="A31" s="115"/>
      <c r="B31" s="103"/>
      <c r="C31" s="103"/>
      <c r="D31" s="103"/>
      <c r="E31" s="206"/>
      <c r="F31" s="207"/>
      <c r="G31" s="207"/>
      <c r="H31" s="207"/>
      <c r="I31" s="51"/>
    </row>
    <row r="32" spans="1:10" s="22" customFormat="1" ht="33" customHeight="1" thickBot="1">
      <c r="A32" s="115"/>
      <c r="B32" s="103"/>
      <c r="C32" s="103"/>
      <c r="D32" s="103"/>
      <c r="E32" s="206"/>
      <c r="F32" s="207"/>
      <c r="G32" s="207"/>
      <c r="H32" s="207"/>
      <c r="I32" s="51"/>
    </row>
    <row r="33" spans="1:9" s="22" customFormat="1" ht="33" customHeight="1" thickBot="1">
      <c r="A33" s="115"/>
      <c r="B33" s="103"/>
      <c r="C33" s="103"/>
      <c r="D33" s="103"/>
      <c r="E33" s="206"/>
      <c r="F33" s="207"/>
      <c r="G33" s="207"/>
      <c r="H33" s="207"/>
      <c r="I33" s="51"/>
    </row>
    <row r="34" spans="1:9" s="22" customFormat="1" ht="33.75" customHeight="1" thickBot="1">
      <c r="A34" s="115"/>
      <c r="B34" s="103"/>
      <c r="C34" s="103"/>
      <c r="D34" s="103"/>
      <c r="E34" s="206"/>
      <c r="F34" s="207"/>
      <c r="G34" s="207"/>
      <c r="H34" s="207"/>
      <c r="I34" s="51"/>
    </row>
    <row r="35" spans="1:9" s="22" customFormat="1" ht="33.75" customHeight="1" thickBot="1">
      <c r="A35" s="115"/>
      <c r="B35" s="103"/>
      <c r="C35" s="103"/>
      <c r="D35" s="103"/>
      <c r="E35" s="206"/>
      <c r="F35" s="207"/>
      <c r="G35" s="207"/>
      <c r="H35" s="207"/>
      <c r="I35" s="51"/>
    </row>
    <row r="36" spans="1:9" s="22" customFormat="1" ht="33.75" customHeight="1" thickBot="1">
      <c r="A36" s="115"/>
      <c r="B36" s="103"/>
      <c r="C36" s="103"/>
      <c r="D36" s="103"/>
      <c r="E36" s="206"/>
      <c r="F36" s="207"/>
      <c r="G36" s="207"/>
      <c r="H36" s="207"/>
      <c r="I36" s="51"/>
    </row>
    <row r="37" spans="1:9" ht="33.75" customHeight="1" thickBot="1">
      <c r="A37" s="115"/>
      <c r="B37" s="103"/>
      <c r="C37" s="103"/>
      <c r="D37" s="103"/>
      <c r="E37" s="206"/>
      <c r="F37" s="207"/>
      <c r="G37" s="207"/>
      <c r="H37" s="207"/>
      <c r="I37" s="51"/>
    </row>
    <row r="38" spans="1:9" ht="33.75" customHeight="1" thickBot="1">
      <c r="A38" s="115"/>
      <c r="B38" s="103"/>
      <c r="C38" s="103"/>
      <c r="D38" s="103"/>
      <c r="E38" s="206"/>
      <c r="F38" s="207"/>
      <c r="G38" s="207"/>
      <c r="H38" s="207"/>
      <c r="I38" s="51"/>
    </row>
    <row r="39" spans="1:9" ht="33.75" customHeight="1" thickBot="1">
      <c r="A39" s="115"/>
      <c r="B39" s="103"/>
      <c r="C39" s="103"/>
      <c r="D39" s="103"/>
      <c r="E39" s="206"/>
      <c r="F39" s="207"/>
      <c r="G39" s="207"/>
      <c r="H39" s="207"/>
      <c r="I39" s="51"/>
    </row>
    <row r="40" spans="1:9" ht="33.75" customHeight="1" thickBot="1">
      <c r="A40" s="115"/>
      <c r="B40" s="103"/>
      <c r="C40" s="103"/>
      <c r="D40" s="103"/>
      <c r="E40" s="206"/>
      <c r="F40" s="207"/>
      <c r="G40" s="207"/>
      <c r="H40" s="207"/>
      <c r="I40" s="51"/>
    </row>
    <row r="41" spans="1:9" ht="33.75" customHeight="1" thickBot="1">
      <c r="A41" s="115"/>
      <c r="B41" s="103"/>
      <c r="C41" s="103"/>
      <c r="D41" s="103"/>
      <c r="E41" s="206"/>
      <c r="F41" s="207"/>
      <c r="G41" s="207"/>
      <c r="H41" s="207"/>
      <c r="I41" s="51"/>
    </row>
    <row r="42" spans="1:9" ht="33.75" customHeight="1" thickBot="1">
      <c r="A42" s="115"/>
      <c r="B42" s="103"/>
      <c r="C42" s="103"/>
      <c r="D42" s="103"/>
      <c r="E42" s="206"/>
      <c r="F42" s="207"/>
      <c r="G42" s="207"/>
      <c r="H42" s="207"/>
      <c r="I42" s="51"/>
    </row>
    <row r="43" spans="1:9" ht="33.75" customHeight="1" thickBot="1">
      <c r="A43" s="115"/>
      <c r="B43" s="103"/>
      <c r="C43" s="103"/>
      <c r="D43" s="103"/>
      <c r="E43" s="206"/>
      <c r="F43" s="207"/>
      <c r="G43" s="207"/>
      <c r="H43" s="207"/>
      <c r="I43" s="51"/>
    </row>
    <row r="44" spans="1:9" ht="33.75" customHeight="1" thickBot="1">
      <c r="A44" s="115"/>
      <c r="B44" s="103"/>
      <c r="C44" s="103"/>
      <c r="D44" s="103"/>
      <c r="E44" s="206"/>
      <c r="F44" s="207"/>
      <c r="G44" s="207"/>
      <c r="H44" s="207"/>
      <c r="I44" s="51"/>
    </row>
    <row r="45" spans="1:9" ht="33.75" customHeight="1" thickBot="1">
      <c r="A45" s="115"/>
      <c r="B45" s="103"/>
      <c r="C45" s="103"/>
      <c r="D45" s="103"/>
      <c r="E45" s="206"/>
      <c r="F45" s="207"/>
      <c r="G45" s="207"/>
      <c r="H45" s="207"/>
      <c r="I45" s="51"/>
    </row>
    <row r="46" spans="1:9" ht="33.75" customHeight="1" thickBot="1">
      <c r="A46" s="115"/>
      <c r="B46" s="103"/>
      <c r="C46" s="103"/>
      <c r="D46" s="103"/>
      <c r="E46" s="206"/>
      <c r="F46" s="207"/>
      <c r="G46" s="207"/>
      <c r="H46" s="207"/>
      <c r="I46" s="51"/>
    </row>
    <row r="47" spans="1:9" ht="33.75" customHeight="1" thickBot="1">
      <c r="A47" s="115"/>
      <c r="B47" s="103"/>
      <c r="C47" s="103"/>
      <c r="D47" s="103"/>
      <c r="E47" s="206"/>
      <c r="F47" s="207"/>
      <c r="G47" s="207"/>
      <c r="H47" s="207"/>
      <c r="I47" s="51"/>
    </row>
    <row r="48" spans="1:9" ht="33.75" customHeight="1" thickBot="1">
      <c r="A48" s="115"/>
      <c r="B48" s="103"/>
      <c r="C48" s="103"/>
      <c r="D48" s="103"/>
      <c r="E48" s="206"/>
      <c r="F48" s="207"/>
      <c r="G48" s="207"/>
      <c r="H48" s="207"/>
      <c r="I48" s="51"/>
    </row>
    <row r="49" spans="1:9" ht="33.75" customHeight="1" thickBot="1">
      <c r="A49" s="115"/>
      <c r="B49" s="103"/>
      <c r="C49" s="103"/>
      <c r="D49" s="103"/>
      <c r="E49" s="206"/>
      <c r="F49" s="207"/>
      <c r="G49" s="207"/>
      <c r="H49" s="207"/>
      <c r="I49" s="51"/>
    </row>
    <row r="50" spans="1:9" ht="27" thickBot="1">
      <c r="A50" s="115"/>
      <c r="B50" s="103"/>
      <c r="C50" s="103"/>
      <c r="D50" s="103"/>
      <c r="E50" s="206"/>
      <c r="F50" s="207"/>
      <c r="G50" s="207"/>
      <c r="H50" s="207"/>
      <c r="I50" s="51"/>
    </row>
  </sheetData>
  <mergeCells count="42">
    <mergeCell ref="E49:H49"/>
    <mergeCell ref="E50:H50"/>
    <mergeCell ref="E44:H44"/>
    <mergeCell ref="E45:H45"/>
    <mergeCell ref="E46:H46"/>
    <mergeCell ref="E47:H47"/>
    <mergeCell ref="E48:H48"/>
    <mergeCell ref="E39:H39"/>
    <mergeCell ref="E40:H40"/>
    <mergeCell ref="E41:H41"/>
    <mergeCell ref="E42:H42"/>
    <mergeCell ref="E43:H43"/>
    <mergeCell ref="E34:H34"/>
    <mergeCell ref="E35:H35"/>
    <mergeCell ref="E36:H36"/>
    <mergeCell ref="E37:H37"/>
    <mergeCell ref="E38:H38"/>
    <mergeCell ref="E23:H23"/>
    <mergeCell ref="E24:H24"/>
    <mergeCell ref="E25:H25"/>
    <mergeCell ref="E26:H26"/>
    <mergeCell ref="B17:B20"/>
    <mergeCell ref="C17:C20"/>
    <mergeCell ref="D17:D20"/>
    <mergeCell ref="E17:H20"/>
    <mergeCell ref="E21:H21"/>
    <mergeCell ref="E32:H32"/>
    <mergeCell ref="E33:H33"/>
    <mergeCell ref="A12:I12"/>
    <mergeCell ref="A13:I13"/>
    <mergeCell ref="B14:I14"/>
    <mergeCell ref="E16:I16"/>
    <mergeCell ref="A17:A20"/>
    <mergeCell ref="I17:I20"/>
    <mergeCell ref="B15:D16"/>
    <mergeCell ref="E15:I15"/>
    <mergeCell ref="E27:H27"/>
    <mergeCell ref="E28:H28"/>
    <mergeCell ref="E29:H29"/>
    <mergeCell ref="E30:H30"/>
    <mergeCell ref="E31:H31"/>
    <mergeCell ref="E22:H22"/>
  </mergeCells>
  <phoneticPr fontId="31" type="noConversion"/>
  <printOptions horizontalCentered="1"/>
  <pageMargins left="0" right="0" top="0" bottom="0" header="0" footer="0"/>
  <pageSetup paperSize="9" scale="59" orientation="portrait" horizont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D14" sqref="D14"/>
    </sheetView>
  </sheetViews>
  <sheetFormatPr defaultRowHeight="12.75"/>
  <cols>
    <col min="1" max="1" width="15.42578125" customWidth="1"/>
    <col min="2" max="2" width="12.42578125" customWidth="1"/>
    <col min="3" max="3" width="95.7109375" customWidth="1"/>
    <col min="4" max="4" width="22.28515625" customWidth="1"/>
  </cols>
  <sheetData>
    <row r="1" spans="1:15" ht="30.75" thickBot="1">
      <c r="A1" s="220" t="s">
        <v>96</v>
      </c>
      <c r="B1" s="221"/>
      <c r="C1" s="221"/>
      <c r="D1" s="222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4" thickBot="1">
      <c r="A2" s="3" t="s">
        <v>29</v>
      </c>
      <c r="B2" s="4" t="s">
        <v>30</v>
      </c>
      <c r="C2" s="5" t="s">
        <v>0</v>
      </c>
      <c r="D2" s="154" t="s">
        <v>31</v>
      </c>
      <c r="E2" s="6"/>
      <c r="F2" s="7"/>
      <c r="G2" s="8"/>
      <c r="H2" s="8"/>
      <c r="I2" s="8"/>
      <c r="J2" s="8"/>
      <c r="K2" s="8"/>
      <c r="L2" s="8"/>
      <c r="M2" s="8"/>
      <c r="N2" s="8"/>
      <c r="O2" s="8"/>
    </row>
    <row r="3" spans="1:15" ht="24" thickBot="1">
      <c r="A3" s="9"/>
      <c r="B3" s="9">
        <v>1</v>
      </c>
      <c r="C3" s="166" t="s">
        <v>95</v>
      </c>
      <c r="D3" s="10"/>
      <c r="E3" s="6"/>
      <c r="F3" s="156"/>
      <c r="G3" s="11"/>
      <c r="H3" s="11"/>
      <c r="I3" s="11"/>
      <c r="J3" s="11"/>
      <c r="K3" s="11"/>
      <c r="L3" s="11"/>
      <c r="M3" s="11"/>
      <c r="N3" s="11"/>
      <c r="O3" s="11"/>
    </row>
    <row r="4" spans="1:15" ht="24" thickBot="1">
      <c r="A4" s="9"/>
      <c r="B4" s="9">
        <v>2</v>
      </c>
      <c r="C4" s="167" t="s">
        <v>99</v>
      </c>
      <c r="D4" s="10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24" thickBot="1">
      <c r="A5" s="9"/>
      <c r="B5" s="9">
        <v>3</v>
      </c>
      <c r="C5" s="155" t="s">
        <v>97</v>
      </c>
      <c r="D5" s="10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24" thickBot="1">
      <c r="A6" s="9"/>
      <c r="B6" s="9">
        <v>4</v>
      </c>
      <c r="C6" s="155" t="s">
        <v>100</v>
      </c>
      <c r="D6" s="10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4" thickBot="1">
      <c r="A7" s="9"/>
      <c r="B7" s="9">
        <v>5</v>
      </c>
      <c r="C7" s="155" t="s">
        <v>94</v>
      </c>
      <c r="D7" s="10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4" thickBot="1">
      <c r="A8" s="12"/>
      <c r="B8" s="12">
        <v>6</v>
      </c>
      <c r="C8" s="155" t="s">
        <v>92</v>
      </c>
      <c r="D8" s="10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4" thickBot="1">
      <c r="A9" s="9"/>
      <c r="B9" s="9">
        <v>7</v>
      </c>
      <c r="C9" s="155" t="s">
        <v>93</v>
      </c>
      <c r="D9" s="10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24" thickBot="1">
      <c r="A10" s="9"/>
      <c r="B10" s="9">
        <v>8</v>
      </c>
      <c r="C10" s="155" t="s">
        <v>98</v>
      </c>
      <c r="D10" s="1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>
      <c r="A11" s="11"/>
      <c r="B11" s="13"/>
      <c r="C11" s="15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8">
      <c r="A12" s="11"/>
      <c r="B12" s="13"/>
      <c r="C12" s="15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8">
      <c r="A13" s="11"/>
      <c r="B13" s="13"/>
      <c r="C13" s="15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8">
      <c r="A14" s="11"/>
      <c r="B14" s="13"/>
      <c r="C14" s="157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8">
      <c r="A15" s="1"/>
      <c r="B15" s="13"/>
      <c r="C15" s="15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8">
      <c r="A16" s="1"/>
      <c r="B16" s="13"/>
      <c r="C16" s="15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8">
      <c r="A17" s="1"/>
      <c r="B17" s="13"/>
      <c r="C17" s="15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8">
      <c r="A18" s="1"/>
      <c r="B18" s="13"/>
      <c r="C18" s="15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8">
      <c r="A19" s="1"/>
      <c r="B19" s="13"/>
      <c r="C19" s="15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8">
      <c r="A20" s="1"/>
      <c r="B20" s="13"/>
      <c r="C20" s="15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8">
      <c r="A21" s="1"/>
      <c r="B21" s="13"/>
      <c r="C21" s="15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8">
      <c r="A22" s="1"/>
      <c r="B22" s="13"/>
      <c r="C22" s="15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8">
      <c r="A23" s="1"/>
      <c r="B23" s="13"/>
      <c r="C23" s="15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8">
      <c r="A24" s="1"/>
      <c r="B24" s="13"/>
      <c r="C24" s="15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8">
      <c r="A25" s="1"/>
      <c r="B25" s="13"/>
      <c r="C25" s="15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8">
      <c r="A26" s="1"/>
      <c r="B26" s="13"/>
      <c r="C26" s="15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8">
      <c r="A27" s="1"/>
      <c r="B27" s="13"/>
      <c r="C27" s="15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8">
      <c r="A28" s="1"/>
      <c r="B28" s="13"/>
      <c r="C28" s="15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8">
      <c r="A29" s="1"/>
      <c r="B29" s="13"/>
      <c r="C29" s="15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8">
      <c r="A30" s="1"/>
      <c r="B30" s="13"/>
      <c r="C30" s="15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8">
      <c r="A31" s="1"/>
      <c r="B31" s="13"/>
      <c r="C31" s="158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8">
      <c r="A32" s="1"/>
      <c r="B32" s="13"/>
      <c r="C32" s="158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8">
      <c r="A33" s="1"/>
      <c r="B33" s="13"/>
      <c r="C33" s="15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>
      <c r="A34" s="1"/>
      <c r="B34" s="1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1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1"/>
      <c r="B37" s="16"/>
      <c r="C37" s="17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"/>
      <c r="B38" s="17"/>
      <c r="C38" s="17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"/>
      <c r="B39" s="16"/>
      <c r="C39" s="17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"/>
      <c r="B40" s="17"/>
      <c r="C40" s="17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1"/>
      <c r="B41" s="18"/>
      <c r="C41" s="19"/>
      <c r="D41" s="20"/>
      <c r="E41" s="20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sortState ref="B3:C10">
    <sortCondition ref="B3:B10"/>
  </sortState>
  <mergeCells count="1">
    <mergeCell ref="A1:D1"/>
  </mergeCells>
  <phoneticPr fontId="0" type="noConversion"/>
  <printOptions horizontalCentered="1"/>
  <pageMargins left="0.39370078740157483" right="0" top="0.78740157480314965" bottom="0" header="0" footer="0"/>
  <pageSetup paperSize="9" scale="6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37</vt:i4>
      </vt:variant>
    </vt:vector>
  </HeadingPairs>
  <TitlesOfParts>
    <vt:vector size="37" baseType="lpstr">
      <vt:lpstr>CAMPANIA</vt:lpstr>
      <vt:lpstr>EMILIA ROMAGNA</vt:lpstr>
      <vt:lpstr>LAZIO</vt:lpstr>
      <vt:lpstr>LIGURIA</vt:lpstr>
      <vt:lpstr>PIEMONTE</vt:lpstr>
      <vt:lpstr>PUGLIA</vt:lpstr>
      <vt:lpstr>SICILIA</vt:lpstr>
      <vt:lpstr>TOSCANA</vt:lpstr>
      <vt:lpstr>SORTEGGIO 8 SQ</vt:lpstr>
      <vt:lpstr>FORM SQ.1 ROSSA QUALIF 1-2</vt:lpstr>
      <vt:lpstr>FORM SQ. 2 BLU QUALIF 1-2</vt:lpstr>
      <vt:lpstr>FOGLIO INC 1-2</vt:lpstr>
      <vt:lpstr>FORM SQ.3 ROSSA QUALIF 3-4</vt:lpstr>
      <vt:lpstr>FORM SQ.4 BLU QUALIF 3-4</vt:lpstr>
      <vt:lpstr>FOGLIO INC 3-4</vt:lpstr>
      <vt:lpstr>FORM SQ.5 ROSSA QUALIF 5-6</vt:lpstr>
      <vt:lpstr>FORM SQ 6 BLU QUALIF 5-6</vt:lpstr>
      <vt:lpstr>FOGLIO INC 5-6</vt:lpstr>
      <vt:lpstr>FORM SQ.7 ROSSA QUALIF 7-8</vt:lpstr>
      <vt:lpstr>FORM SQ 8 BLU QUALIF 7-8</vt:lpstr>
      <vt:lpstr>FOGLIO INC 7-8</vt:lpstr>
      <vt:lpstr>FORM SQ.ROSSA 1° SEMIF</vt:lpstr>
      <vt:lpstr>FORM SQ.BLU 1°SEMIF</vt:lpstr>
      <vt:lpstr>FOGLIO INC.1° SEMIF.</vt:lpstr>
      <vt:lpstr>FORM SQ.ROSSA 2° SEMIF. </vt:lpstr>
      <vt:lpstr>FORM SQ.BLU 2° SEMIF</vt:lpstr>
      <vt:lpstr>FOGLIO INC 2° SEMIF.</vt:lpstr>
      <vt:lpstr>FORM SQ.ROSSA INC 3°-5° ALTO</vt:lpstr>
      <vt:lpstr>FORM SQ.BLU INC 3°-5° ALTO</vt:lpstr>
      <vt:lpstr>FOGLIO INC 3°-5° ALTO</vt:lpstr>
      <vt:lpstr>FORM SQ.ROSSA INC 3°-5° BASSO</vt:lpstr>
      <vt:lpstr>FORM SQ.BLU INC 3°-5° BASSO</vt:lpstr>
      <vt:lpstr>FOGLIO INC 3°-5° BASSO</vt:lpstr>
      <vt:lpstr>FORM SQ.ROSSA FIN 1°-2°</vt:lpstr>
      <vt:lpstr>FORM SQ.BLU FIN 1°-2° </vt:lpstr>
      <vt:lpstr>FOGLIO INC FIN.1°-2°</vt:lpstr>
      <vt:lpstr>TAB 8 SQ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</dc:creator>
  <cp:lastModifiedBy>FIJLKAM</cp:lastModifiedBy>
  <cp:lastPrinted>2014-12-13T16:22:51Z</cp:lastPrinted>
  <dcterms:created xsi:type="dcterms:W3CDTF">2007-11-22T15:45:02Z</dcterms:created>
  <dcterms:modified xsi:type="dcterms:W3CDTF">2014-12-14T08:25:54Z</dcterms:modified>
</cp:coreProperties>
</file>